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ioli001\Documents\A Product Manager\Tarifas 2019 Prysmian y GC\"/>
    </mc:Choice>
  </mc:AlternateContent>
  <workbookProtection workbookAlgorithmName="SHA-512" workbookHashValue="5RKRAw0ioxnMbr4cVaeDryUp97llrE6gB4gHqLwlAeLfjkQDcvOYJuEAoBZpql2H3OdkDQ9kfQYRKvuB/Uu+oA==" workbookSaltValue="IRq2lLGAXmCdSHczlQjmAQ==" workbookSpinCount="100000" lockStructure="1"/>
  <bookViews>
    <workbookView xWindow="0" yWindow="0" windowWidth="20490" windowHeight="69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2" i="1" l="1"/>
  <c r="S13" i="1"/>
  <c r="AK19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Z13" i="1"/>
  <c r="Y13" i="1"/>
  <c r="X13" i="1"/>
  <c r="W13" i="1"/>
  <c r="V13" i="1"/>
  <c r="U13" i="1"/>
  <c r="T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U12" i="1"/>
  <c r="T12" i="1"/>
  <c r="S12" i="1"/>
  <c r="R12" i="1"/>
  <c r="Q12" i="1"/>
  <c r="O12" i="1"/>
  <c r="N12" i="1"/>
  <c r="M12" i="1"/>
  <c r="L12" i="1"/>
  <c r="K12" i="1"/>
  <c r="J12" i="1"/>
  <c r="I12" i="1"/>
  <c r="H12" i="1"/>
  <c r="G12" i="1"/>
  <c r="F12" i="1"/>
  <c r="E12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<sst xmlns="http://schemas.openxmlformats.org/spreadsheetml/2006/main" count="118" uniqueCount="76">
  <si>
    <t>AÑOS PARA AMORTIZACIÓN DE LA SECCIÓN SUPERIOR</t>
  </si>
  <si>
    <t xml:space="preserve">Tarifa (€/kWh) </t>
  </si>
  <si>
    <t>Intensidad de corriente en A</t>
  </si>
  <si>
    <t>RZ1-K</t>
  </si>
  <si>
    <t>€/km</t>
  </si>
  <si>
    <t xml:space="preserve">                I (A)
S</t>
  </si>
  <si>
    <t>1x2,5</t>
  </si>
  <si>
    <t>1x4</t>
  </si>
  <si>
    <t>1x6</t>
  </si>
  <si>
    <t>1x10</t>
  </si>
  <si>
    <t>1x16</t>
  </si>
  <si>
    <t>1x25</t>
  </si>
  <si>
    <t>1x35</t>
  </si>
  <si>
    <t>1x50</t>
  </si>
  <si>
    <t>1x70</t>
  </si>
  <si>
    <t>1x95</t>
  </si>
  <si>
    <t>1x120</t>
  </si>
  <si>
    <t>1x150</t>
  </si>
  <si>
    <t>1x185</t>
  </si>
  <si>
    <t>1x240</t>
  </si>
  <si>
    <t>1x300</t>
  </si>
  <si>
    <t>2x1,5</t>
  </si>
  <si>
    <t>2x2,5</t>
  </si>
  <si>
    <t>2x4</t>
  </si>
  <si>
    <t>2x6</t>
  </si>
  <si>
    <t>2x10</t>
  </si>
  <si>
    <t>2x16</t>
  </si>
  <si>
    <t>3G1,5</t>
  </si>
  <si>
    <t>3G2,5</t>
  </si>
  <si>
    <t>3G4</t>
  </si>
  <si>
    <t>3G6</t>
  </si>
  <si>
    <t>3G10</t>
  </si>
  <si>
    <t>3G16</t>
  </si>
  <si>
    <t>4X6</t>
  </si>
  <si>
    <t>4X10</t>
  </si>
  <si>
    <t>4X16</t>
  </si>
  <si>
    <t>4X25</t>
  </si>
  <si>
    <t>4X35</t>
  </si>
  <si>
    <t>4X50</t>
  </si>
  <si>
    <t>4X70</t>
  </si>
  <si>
    <t>4X95</t>
  </si>
  <si>
    <t>4X150</t>
  </si>
  <si>
    <t>4X185</t>
  </si>
  <si>
    <t>4X240</t>
  </si>
  <si>
    <t>4G1,5</t>
  </si>
  <si>
    <t>4G2,5</t>
  </si>
  <si>
    <t>4G4</t>
  </si>
  <si>
    <t>4G6</t>
  </si>
  <si>
    <t>4G10</t>
  </si>
  <si>
    <t>4G16</t>
  </si>
  <si>
    <t>5G1,5</t>
  </si>
  <si>
    <t>5G2.5</t>
  </si>
  <si>
    <t>5G4</t>
  </si>
  <si>
    <t>5G6</t>
  </si>
  <si>
    <t>5G10</t>
  </si>
  <si>
    <t>5G16</t>
  </si>
  <si>
    <t>5G25</t>
  </si>
  <si>
    <t>5G35</t>
  </si>
  <si>
    <t>5G50</t>
  </si>
  <si>
    <t>La sección inmediata superior (4x120) no es de stock</t>
  </si>
  <si>
    <t>Plazos de amortización</t>
  </si>
  <si>
    <t>Menos de 3 años</t>
  </si>
  <si>
    <t>Entre 3 y 10 años</t>
  </si>
  <si>
    <t>Entre 10 y 20 años</t>
  </si>
  <si>
    <t>Más de 20 años</t>
  </si>
  <si>
    <t>(Se puede cambiar cualquier valor de intensidad de corriente, en rojo, para tener la amortización a la corriente exacta deseada)</t>
  </si>
  <si>
    <t>4 (3F+N)</t>
  </si>
  <si>
    <t>Nº cables</t>
  </si>
  <si>
    <t>1 (F+N)</t>
  </si>
  <si>
    <t>1 (F+N+T)</t>
  </si>
  <si>
    <t>1 (3F+N)</t>
  </si>
  <si>
    <t>1 (3F+T)</t>
  </si>
  <si>
    <t>1 (3F+N+T)</t>
  </si>
  <si>
    <t>8</t>
  </si>
  <si>
    <t>35</t>
  </si>
  <si>
    <t>Afumex Class 1000 V (AS)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</si>
</sst>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 applyAlignment="1">
      <alignment wrapText="1"/>
    </xf>
    <xf numFmtId="3" fontId="1" fillId="0" borderId="0" xfId="0" applyNumberFormat="1" applyFont="1"/>
    <xf numFmtId="3" fontId="0" fillId="0" borderId="0" xfId="0" applyNumberFormat="1"/>
    <xf numFmtId="0" fontId="2" fillId="0" borderId="0" xfId="0" applyFont="1" applyFill="1" applyAlignment="1"/>
    <xf numFmtId="1" fontId="3" fillId="0" borderId="0" xfId="0" applyNumberFormat="1" applyFont="1" applyFill="1" applyAlignment="1">
      <alignment wrapText="1"/>
    </xf>
    <xf numFmtId="4" fontId="2" fillId="0" borderId="0" xfId="0" applyNumberFormat="1" applyFont="1"/>
    <xf numFmtId="3" fontId="4" fillId="2" borderId="1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wrapText="1"/>
    </xf>
    <xf numFmtId="0" fontId="1" fillId="0" borderId="4" xfId="0" applyFont="1" applyFill="1" applyBorder="1" applyAlignment="1">
      <alignment horizontal="center"/>
    </xf>
    <xf numFmtId="164" fontId="1" fillId="0" borderId="4" xfId="0" applyNumberFormat="1" applyFont="1" applyBorder="1"/>
    <xf numFmtId="164" fontId="7" fillId="0" borderId="4" xfId="0" applyNumberFormat="1" applyFont="1" applyBorder="1"/>
    <xf numFmtId="3" fontId="1" fillId="0" borderId="4" xfId="0" applyNumberFormat="1" applyFont="1" applyBorder="1"/>
    <xf numFmtId="3" fontId="1" fillId="0" borderId="4" xfId="0" applyNumberFormat="1" applyFont="1" applyBorder="1" applyAlignment="1">
      <alignment horizontal="center"/>
    </xf>
    <xf numFmtId="3" fontId="0" fillId="0" borderId="4" xfId="0" applyNumberFormat="1" applyBorder="1"/>
    <xf numFmtId="0" fontId="1" fillId="4" borderId="4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" fontId="0" fillId="0" borderId="0" xfId="0" applyNumberFormat="1" applyFill="1" applyAlignment="1">
      <alignment wrapText="1"/>
    </xf>
    <xf numFmtId="3" fontId="0" fillId="0" borderId="0" xfId="0" applyNumberFormat="1" applyFill="1"/>
    <xf numFmtId="4" fontId="0" fillId="0" borderId="0" xfId="0" applyNumberFormat="1" applyFill="1"/>
    <xf numFmtId="0" fontId="0" fillId="4" borderId="0" xfId="0" applyFont="1" applyFill="1" applyAlignment="1">
      <alignment horizontal="center"/>
    </xf>
    <xf numFmtId="1" fontId="0" fillId="0" borderId="0" xfId="0" applyNumberFormat="1" applyFill="1" applyAlignment="1"/>
    <xf numFmtId="1" fontId="8" fillId="0" borderId="0" xfId="0" applyNumberFormat="1" applyFont="1" applyFill="1" applyAlignment="1"/>
    <xf numFmtId="0" fontId="0" fillId="6" borderId="0" xfId="0" applyFont="1" applyFill="1" applyAlignment="1">
      <alignment horizontal="center"/>
    </xf>
    <xf numFmtId="0" fontId="0" fillId="7" borderId="0" xfId="0" applyFont="1" applyFill="1" applyAlignment="1">
      <alignment horizontal="center"/>
    </xf>
    <xf numFmtId="0" fontId="0" fillId="5" borderId="0" xfId="0" applyFont="1" applyFill="1" applyAlignment="1">
      <alignment horizontal="center"/>
    </xf>
    <xf numFmtId="0" fontId="0" fillId="8" borderId="0" xfId="0" applyFont="1" applyFill="1" applyAlignment="1">
      <alignment horizontal="center"/>
    </xf>
    <xf numFmtId="3" fontId="9" fillId="0" borderId="0" xfId="0" applyNumberFormat="1" applyFont="1"/>
    <xf numFmtId="1" fontId="0" fillId="0" borderId="0" xfId="0" applyNumberFormat="1"/>
    <xf numFmtId="3" fontId="1" fillId="4" borderId="4" xfId="0" applyNumberFormat="1" applyFont="1" applyFill="1" applyBorder="1"/>
    <xf numFmtId="0" fontId="2" fillId="0" borderId="4" xfId="0" applyFont="1" applyFill="1" applyBorder="1" applyAlignment="1">
      <alignment horizontal="center"/>
    </xf>
    <xf numFmtId="4" fontId="2" fillId="0" borderId="4" xfId="0" applyNumberFormat="1" applyFont="1" applyBorder="1"/>
    <xf numFmtId="0" fontId="0" fillId="0" borderId="4" xfId="0" applyBorder="1"/>
    <xf numFmtId="4" fontId="2" fillId="0" borderId="4" xfId="0" applyNumberFormat="1" applyFont="1" applyBorder="1" applyProtection="1">
      <protection locked="0"/>
    </xf>
    <xf numFmtId="1" fontId="1" fillId="0" borderId="4" xfId="0" applyNumberFormat="1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Alignment="1" applyProtection="1">
      <alignment horizontal="center"/>
      <protection locked="0"/>
    </xf>
    <xf numFmtId="0" fontId="10" fillId="0" borderId="0" xfId="0" applyFont="1"/>
  </cellXfs>
  <cellStyles count="1">
    <cellStyle name="Normal" xfId="0" builtinId="0"/>
  </cellStyles>
  <dxfs count="8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</dxf>
    <dxf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</dxf>
    <dxf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</dxf>
    <dxf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</dxf>
    <dxf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</dxf>
    <dxf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0"/>
      </font>
    </dxf>
    <dxf>
      <fill>
        <patternFill>
          <bgColor rgb="FFFFC7CE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C000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5</xdr:col>
      <xdr:colOff>60325</xdr:colOff>
      <xdr:row>2</xdr:row>
      <xdr:rowOff>247650</xdr:rowOff>
    </xdr:to>
    <xdr:pic>
      <xdr:nvPicPr>
        <xdr:cNvPr id="4" name="Picture 3" descr="Resultado de imagen de logo prysmian group">
          <a:extLst>
            <a:ext uri="{FF2B5EF4-FFF2-40B4-BE49-F238E27FC236}">
              <a16:creationId xmlns:a16="http://schemas.microsoft.com/office/drawing/2014/main" id="{DB05589A-657F-4A2E-B778-7EAC85C5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33350"/>
          <a:ext cx="14224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103416</xdr:colOff>
      <xdr:row>2</xdr:row>
      <xdr:rowOff>257175</xdr:rowOff>
    </xdr:from>
    <xdr:to>
      <xdr:col>27</xdr:col>
      <xdr:colOff>232326</xdr:colOff>
      <xdr:row>4</xdr:row>
      <xdr:rowOff>104474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9708EDC-61C0-4DCC-AE27-4115B5FC83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449" r="17391" b="25000"/>
        <a:stretch/>
      </xdr:blipFill>
      <xdr:spPr>
        <a:xfrm>
          <a:off x="6151791" y="809625"/>
          <a:ext cx="2719710" cy="475949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304800</xdr:colOff>
      <xdr:row>2</xdr:row>
      <xdr:rowOff>352426</xdr:rowOff>
    </xdr:from>
    <xdr:to>
      <xdr:col>17</xdr:col>
      <xdr:colOff>3976</xdr:colOff>
      <xdr:row>4</xdr:row>
      <xdr:rowOff>89980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7F04E0C-4E04-48C6-BB96-D59C9106DC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796" r="15435" b="27609"/>
        <a:stretch/>
      </xdr:blipFill>
      <xdr:spPr>
        <a:xfrm>
          <a:off x="2790825" y="904876"/>
          <a:ext cx="2613826" cy="366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R71"/>
  <sheetViews>
    <sheetView tabSelected="1" workbookViewId="0">
      <selection activeCell="C15" sqref="C15"/>
    </sheetView>
  </sheetViews>
  <sheetFormatPr defaultRowHeight="15" x14ac:dyDescent="0.25"/>
  <cols>
    <col min="1" max="1" width="1.7109375" customWidth="1"/>
    <col min="3" max="3" width="7" customWidth="1"/>
    <col min="4" max="4" width="5.140625" hidden="1" customWidth="1"/>
    <col min="5" max="40" width="4.85546875" customWidth="1"/>
    <col min="41" max="41" width="10.5703125" customWidth="1"/>
  </cols>
  <sheetData>
    <row r="2" spans="2:44" ht="28.5" x14ac:dyDescent="0.45">
      <c r="J2" s="32" t="s">
        <v>0</v>
      </c>
    </row>
    <row r="3" spans="2:44" ht="28.5" x14ac:dyDescent="0.45">
      <c r="J3" s="32"/>
    </row>
    <row r="4" spans="2:44" ht="21" x14ac:dyDescent="0.35">
      <c r="B4" s="42" t="s">
        <v>75</v>
      </c>
    </row>
    <row r="5" spans="2:44" ht="15.75" x14ac:dyDescent="0.25"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F5" s="4"/>
      <c r="AG5" s="3"/>
      <c r="AH5" s="3"/>
      <c r="AI5" s="3"/>
      <c r="AJ5" s="3"/>
      <c r="AK5" s="3"/>
      <c r="AL5" s="3"/>
      <c r="AM5" s="3"/>
      <c r="AN5" s="3"/>
    </row>
    <row r="6" spans="2:44" ht="15.75" x14ac:dyDescent="0.25">
      <c r="B6" s="1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2:44" ht="15.75" x14ac:dyDescent="0.25">
      <c r="B7" s="35" t="s">
        <v>1</v>
      </c>
      <c r="C7" s="35"/>
      <c r="D7" s="36"/>
      <c r="E7" s="38">
        <v>0.09</v>
      </c>
      <c r="F7" s="3"/>
      <c r="G7" s="3"/>
      <c r="H7" s="3" t="s">
        <v>65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2:44" ht="15.75" x14ac:dyDescent="0.25">
      <c r="B8" s="5"/>
      <c r="C8" s="6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2:44" ht="15.75" x14ac:dyDescent="0.25">
      <c r="E9" s="8" t="s">
        <v>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10"/>
    </row>
    <row r="10" spans="2:44" ht="15" customHeight="1" x14ac:dyDescent="0.25">
      <c r="B10" s="11" t="s">
        <v>3</v>
      </c>
      <c r="C10" s="12" t="s">
        <v>4</v>
      </c>
      <c r="D10" s="13" t="s">
        <v>5</v>
      </c>
      <c r="E10" s="41">
        <v>2</v>
      </c>
      <c r="F10" s="41">
        <v>4</v>
      </c>
      <c r="G10" s="41">
        <v>6</v>
      </c>
      <c r="H10" s="41" t="s">
        <v>73</v>
      </c>
      <c r="I10" s="41">
        <v>10</v>
      </c>
      <c r="J10" s="41">
        <v>12</v>
      </c>
      <c r="K10" s="41">
        <v>14</v>
      </c>
      <c r="L10" s="41">
        <v>16</v>
      </c>
      <c r="M10" s="41">
        <v>18</v>
      </c>
      <c r="N10" s="41">
        <v>20</v>
      </c>
      <c r="O10" s="41">
        <v>25</v>
      </c>
      <c r="P10" s="41">
        <v>30</v>
      </c>
      <c r="Q10" s="41" t="s">
        <v>74</v>
      </c>
      <c r="R10" s="41">
        <v>40</v>
      </c>
      <c r="S10" s="41">
        <v>45</v>
      </c>
      <c r="T10" s="41">
        <v>50</v>
      </c>
      <c r="U10" s="41">
        <v>55</v>
      </c>
      <c r="V10" s="41">
        <v>60</v>
      </c>
      <c r="W10" s="41">
        <v>65</v>
      </c>
      <c r="X10" s="41">
        <v>70</v>
      </c>
      <c r="Y10" s="41">
        <v>80</v>
      </c>
      <c r="Z10" s="41">
        <v>100</v>
      </c>
      <c r="AA10" s="41">
        <v>120</v>
      </c>
      <c r="AB10" s="41">
        <v>140</v>
      </c>
      <c r="AC10" s="41">
        <v>160</v>
      </c>
      <c r="AD10" s="41">
        <v>180</v>
      </c>
      <c r="AE10" s="41">
        <v>200</v>
      </c>
      <c r="AF10" s="41">
        <v>250</v>
      </c>
      <c r="AG10" s="41">
        <v>300</v>
      </c>
      <c r="AH10" s="41">
        <v>350</v>
      </c>
      <c r="AI10" s="41">
        <v>400</v>
      </c>
      <c r="AJ10" s="41">
        <v>450</v>
      </c>
      <c r="AK10" s="41">
        <v>500</v>
      </c>
      <c r="AL10" s="41">
        <v>550</v>
      </c>
      <c r="AM10" s="41">
        <v>600</v>
      </c>
      <c r="AN10" s="41">
        <v>650</v>
      </c>
      <c r="AO10" s="37" t="s">
        <v>67</v>
      </c>
    </row>
    <row r="11" spans="2:44" ht="15.75" x14ac:dyDescent="0.25">
      <c r="B11" s="14" t="s">
        <v>6</v>
      </c>
      <c r="C11" s="39">
        <v>358.23599999999993</v>
      </c>
      <c r="D11" s="15">
        <v>2.5</v>
      </c>
      <c r="E11" s="16">
        <f>7.378*($C12-$C11)/((1/$D11-1/$D12)*E$10^2*$E$7*1000)</f>
        <v>16.423985448888896</v>
      </c>
      <c r="F11" s="16">
        <f t="shared" ref="F11:F24" si="0">7.378*($C12-$C11)/((1/$D11-1/$D12)*F$10^2*$E$7*1000)</f>
        <v>4.105996362222224</v>
      </c>
      <c r="G11" s="16">
        <f t="shared" ref="G11:G24" si="1">7.378*($C12-$C11)/((1/$D11-1/$D12)*G$10^2*$E$7*1000)</f>
        <v>1.8248872720987663</v>
      </c>
      <c r="H11" s="16">
        <f t="shared" ref="H11:H24" si="2">7.378*($C12-$C11)/((1/$D11-1/$D12)*H$10^2*$E$7*1000)</f>
        <v>1.026499090555556</v>
      </c>
      <c r="I11" s="16">
        <f t="shared" ref="I11:I24" si="3">7.378*($C12-$C11)/((1/$D11-1/$D12)*I$10^2*$E$7*1000)</f>
        <v>0.6569594179555559</v>
      </c>
      <c r="J11" s="16">
        <f t="shared" ref="J11:J24" si="4">7.378*($C12-$C11)/((1/$D11-1/$D12)*J$10^2*$E$7*1000)</f>
        <v>0.45622181802469158</v>
      </c>
      <c r="K11" s="16">
        <f t="shared" ref="K11:K24" si="5">7.378*($C12-$C11)/((1/$D11-1/$D12)*K$10^2*$E$7*1000)</f>
        <v>0.33518337650793661</v>
      </c>
      <c r="L11" s="16">
        <f t="shared" ref="L11:L24" si="6">7.378*($C12-$C11)/((1/$D11-1/$D12)*L$10^2*$E$7*1000)</f>
        <v>0.256624772638889</v>
      </c>
      <c r="M11" s="16">
        <f t="shared" ref="M11:M24" si="7">7.378*($C12-$C11)/((1/$D11-1/$D12)*M$10^2*$E$7*1000)</f>
        <v>0.20276525245541843</v>
      </c>
      <c r="N11" s="16">
        <f t="shared" ref="N11:N24" si="8">7.378*($C12-$C11)/((1/$D11-1/$D12)*N$10^2*$E$7*1000)</f>
        <v>0.16423985448888898</v>
      </c>
      <c r="O11" s="16">
        <f t="shared" ref="O11:O24" si="9">7.378*($C12-$C11)/((1/$D11-1/$D12)*O$10^2*$E$7*1000)</f>
        <v>0.10511350687288892</v>
      </c>
      <c r="P11" s="16">
        <f t="shared" ref="P11:P24" si="10">7.378*($C12-$C11)/((1/$D11-1/$D12)*P$10^2*$E$7*1000)</f>
        <v>7.2995490883950645E-2</v>
      </c>
      <c r="Q11" s="16">
        <f t="shared" ref="Q11:Q24" si="11">7.378*($C12-$C11)/((1/$D11-1/$D12)*Q$10^2*$E$7*1000)</f>
        <v>5.362934024126987E-2</v>
      </c>
      <c r="R11" s="16">
        <f t="shared" ref="R11:R24" si="12">7.378*($C12-$C11)/((1/$D11-1/$D12)*R$10^2*$E$7*1000)</f>
        <v>4.1059963622222244E-2</v>
      </c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37" t="s">
        <v>66</v>
      </c>
      <c r="AR11" s="33"/>
    </row>
    <row r="12" spans="2:44" ht="15.75" x14ac:dyDescent="0.25">
      <c r="B12" s="14" t="s">
        <v>7</v>
      </c>
      <c r="C12" s="39">
        <v>478.44407999999999</v>
      </c>
      <c r="D12" s="17">
        <v>4</v>
      </c>
      <c r="E12" s="16">
        <f t="shared" ref="E12:E24" si="13">7.378*($C13-$C12)/((1/$D12-1/$D13)*E$10^2*$E$7*1000)</f>
        <v>33.576717271999982</v>
      </c>
      <c r="F12" s="16">
        <f t="shared" si="0"/>
        <v>8.3941793179999955</v>
      </c>
      <c r="G12" s="16">
        <f t="shared" si="1"/>
        <v>3.730746363555554</v>
      </c>
      <c r="H12" s="16">
        <f t="shared" si="2"/>
        <v>2.0985448294999989</v>
      </c>
      <c r="I12" s="16">
        <f t="shared" si="3"/>
        <v>1.3430686908799994</v>
      </c>
      <c r="J12" s="16">
        <f t="shared" si="4"/>
        <v>0.9326865908888885</v>
      </c>
      <c r="K12" s="16">
        <f t="shared" si="5"/>
        <v>0.68523912799999953</v>
      </c>
      <c r="L12" s="16">
        <f t="shared" si="6"/>
        <v>0.52463620737499972</v>
      </c>
      <c r="M12" s="16">
        <f t="shared" si="7"/>
        <v>0.41452737372839488</v>
      </c>
      <c r="N12" s="16">
        <f t="shared" si="8"/>
        <v>0.33576717271999984</v>
      </c>
      <c r="O12" s="16">
        <f t="shared" si="9"/>
        <v>0.21489099054079991</v>
      </c>
      <c r="P12" s="16">
        <f>7.378*($C13-$C12)/((1/$D12-1/$D13)*P$10^2*$E$7*1000)</f>
        <v>0.14922985454222212</v>
      </c>
      <c r="Q12" s="16">
        <f t="shared" si="11"/>
        <v>0.10963826047999994</v>
      </c>
      <c r="R12" s="16">
        <f t="shared" si="12"/>
        <v>8.394179317999996E-2</v>
      </c>
      <c r="S12" s="16">
        <f t="shared" ref="S12:S24" si="14">7.378*($C13-$C12)/((1/$D12-1/$D13)*S$10^2*$E$7*1000)</f>
        <v>6.6324379796543168E-2</v>
      </c>
      <c r="T12" s="16">
        <f t="shared" ref="T12:T24" si="15">7.378*($C13-$C12)/((1/$D12-1/$D13)*T$10^2*$E$7*1000)</f>
        <v>5.3722747635199977E-2</v>
      </c>
      <c r="U12" s="16">
        <f t="shared" ref="U12:U24" si="16">7.378*($C13-$C12)/((1/$D12-1/$D13)*U$10^2*$E$7*1000)</f>
        <v>4.4398964987768567E-2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37" t="s">
        <v>66</v>
      </c>
      <c r="AR12" s="33"/>
    </row>
    <row r="13" spans="2:44" ht="15.75" x14ac:dyDescent="0.25">
      <c r="B13" s="14" t="s">
        <v>8</v>
      </c>
      <c r="C13" s="39">
        <v>614.97179999999992</v>
      </c>
      <c r="D13" s="17">
        <v>6</v>
      </c>
      <c r="E13" s="16">
        <f t="shared" si="13"/>
        <v>101.92932029000004</v>
      </c>
      <c r="F13" s="16">
        <f t="shared" si="0"/>
        <v>25.482330072500009</v>
      </c>
      <c r="G13" s="16">
        <f t="shared" si="1"/>
        <v>11.325480032222226</v>
      </c>
      <c r="H13" s="16">
        <f t="shared" si="2"/>
        <v>6.3705825181250022</v>
      </c>
      <c r="I13" s="16">
        <f t="shared" si="3"/>
        <v>4.0771728116000006</v>
      </c>
      <c r="J13" s="16">
        <f t="shared" si="4"/>
        <v>2.8313700080555564</v>
      </c>
      <c r="K13" s="16">
        <f t="shared" si="5"/>
        <v>2.0801902100000005</v>
      </c>
      <c r="L13" s="16">
        <f t="shared" si="6"/>
        <v>1.5926456295312506</v>
      </c>
      <c r="M13" s="16">
        <f t="shared" si="7"/>
        <v>1.258386670246914</v>
      </c>
      <c r="N13" s="16">
        <f t="shared" si="8"/>
        <v>1.0192932029000001</v>
      </c>
      <c r="O13" s="16">
        <f t="shared" si="9"/>
        <v>0.65234764985600013</v>
      </c>
      <c r="P13" s="16">
        <f t="shared" si="10"/>
        <v>0.45301920128888906</v>
      </c>
      <c r="Q13" s="16">
        <f t="shared" si="11"/>
        <v>0.33283043360000009</v>
      </c>
      <c r="R13" s="16">
        <f t="shared" si="12"/>
        <v>0.25482330072500003</v>
      </c>
      <c r="S13" s="16">
        <f t="shared" si="14"/>
        <v>0.20134186723950623</v>
      </c>
      <c r="T13" s="16">
        <f t="shared" si="15"/>
        <v>0.16308691246400003</v>
      </c>
      <c r="U13" s="16">
        <f t="shared" si="16"/>
        <v>0.13478257228429755</v>
      </c>
      <c r="V13" s="16">
        <f t="shared" ref="V13:V24" si="17">7.378*($C14-$C13)/((1/$D13-1/$D14)*V$10^2*$E$7*1000)</f>
        <v>0.11325480032222227</v>
      </c>
      <c r="W13" s="16">
        <f t="shared" ref="W13:W24" si="18">7.378*($C14-$C13)/((1/$D13-1/$D14)*W$10^2*$E$7*1000)</f>
        <v>9.6501131635502987E-2</v>
      </c>
      <c r="X13" s="16">
        <f t="shared" ref="X13:X24" si="19">7.378*($C14-$C13)/((1/$D13-1/$D14)*X$10^2*$E$7*1000)</f>
        <v>8.3207608400000022E-2</v>
      </c>
      <c r="Y13" s="16">
        <f t="shared" ref="Y13:Y24" si="20">7.378*($C14-$C13)/((1/$D13-1/$D14)*Y$10^2*$E$7*1000)</f>
        <v>6.3705825181250009E-2</v>
      </c>
      <c r="Z13" s="16">
        <f t="shared" ref="Z13:Z24" si="21">7.378*($C14-$C13)/((1/$D13-1/$D14)*Z$10^2*$E$7*1000)</f>
        <v>4.0771728116000008E-2</v>
      </c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37" t="s">
        <v>66</v>
      </c>
      <c r="AR13" s="33"/>
    </row>
    <row r="14" spans="2:44" ht="15.75" x14ac:dyDescent="0.25">
      <c r="B14" s="14" t="s">
        <v>9</v>
      </c>
      <c r="C14" s="39">
        <v>946.53911999999991</v>
      </c>
      <c r="D14" s="17">
        <v>10</v>
      </c>
      <c r="E14" s="16">
        <f t="shared" si="13"/>
        <v>226.67275281777771</v>
      </c>
      <c r="F14" s="16">
        <f t="shared" si="0"/>
        <v>56.668188204444427</v>
      </c>
      <c r="G14" s="16">
        <f t="shared" si="1"/>
        <v>25.185861424197526</v>
      </c>
      <c r="H14" s="16">
        <f t="shared" si="2"/>
        <v>14.167047051111107</v>
      </c>
      <c r="I14" s="16">
        <f t="shared" si="3"/>
        <v>9.0669101127111098</v>
      </c>
      <c r="J14" s="16">
        <f t="shared" si="4"/>
        <v>6.2964653560493815</v>
      </c>
      <c r="K14" s="16">
        <f t="shared" si="5"/>
        <v>4.6259745473015856</v>
      </c>
      <c r="L14" s="16">
        <f t="shared" si="6"/>
        <v>3.5417617627777767</v>
      </c>
      <c r="M14" s="16">
        <f t="shared" si="7"/>
        <v>2.798429047133058</v>
      </c>
      <c r="N14" s="16">
        <f t="shared" si="8"/>
        <v>2.2667275281777775</v>
      </c>
      <c r="O14" s="16">
        <f t="shared" si="9"/>
        <v>1.4507056180337772</v>
      </c>
      <c r="P14" s="16">
        <f t="shared" si="10"/>
        <v>1.007434456967901</v>
      </c>
      <c r="Q14" s="16">
        <f t="shared" si="11"/>
        <v>0.74015592756825388</v>
      </c>
      <c r="R14" s="16">
        <f t="shared" si="12"/>
        <v>0.56668188204444436</v>
      </c>
      <c r="S14" s="16">
        <f t="shared" si="14"/>
        <v>0.44774864754128924</v>
      </c>
      <c r="T14" s="16">
        <f t="shared" si="15"/>
        <v>0.36267640450844429</v>
      </c>
      <c r="U14" s="16">
        <f t="shared" si="16"/>
        <v>0.29973256570945811</v>
      </c>
      <c r="V14" s="16">
        <f t="shared" si="17"/>
        <v>0.25185861424197525</v>
      </c>
      <c r="W14" s="16">
        <f t="shared" si="18"/>
        <v>0.21460142278606176</v>
      </c>
      <c r="X14" s="16">
        <f t="shared" si="19"/>
        <v>0.18503898189206347</v>
      </c>
      <c r="Y14" s="16">
        <f t="shared" si="20"/>
        <v>0.14167047051111109</v>
      </c>
      <c r="Z14" s="16">
        <f t="shared" si="21"/>
        <v>9.0669101127111074E-2</v>
      </c>
      <c r="AA14" s="16">
        <f t="shared" ref="AA14:AA24" si="22">7.378*($C15-$C14)/((1/$D14-1/$D15)*AA$10^2*$E$7*1000)</f>
        <v>6.2964653560493813E-2</v>
      </c>
      <c r="AB14" s="16">
        <f t="shared" ref="AB14:AB24" si="23">7.378*($C15-$C14)/((1/$D14-1/$D15)*AB$10^2*$E$7*1000)</f>
        <v>4.6259745473015867E-2</v>
      </c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37" t="s">
        <v>66</v>
      </c>
      <c r="AR14" s="33"/>
    </row>
    <row r="15" spans="2:44" ht="15.75" x14ac:dyDescent="0.25">
      <c r="B15" s="14" t="s">
        <v>10</v>
      </c>
      <c r="C15" s="39">
        <v>1361.2967999999998</v>
      </c>
      <c r="D15" s="17">
        <v>16</v>
      </c>
      <c r="E15" s="16">
        <f t="shared" si="13"/>
        <v>626.14178521481483</v>
      </c>
      <c r="F15" s="16">
        <f t="shared" si="0"/>
        <v>156.53544630370371</v>
      </c>
      <c r="G15" s="16">
        <f t="shared" si="1"/>
        <v>69.571309468312762</v>
      </c>
      <c r="H15" s="16">
        <f t="shared" si="2"/>
        <v>39.133861575925927</v>
      </c>
      <c r="I15" s="16">
        <f t="shared" si="3"/>
        <v>25.045671408592597</v>
      </c>
      <c r="J15" s="16">
        <f t="shared" si="4"/>
        <v>17.392827367078191</v>
      </c>
      <c r="K15" s="16">
        <f t="shared" si="5"/>
        <v>12.77840377989418</v>
      </c>
      <c r="L15" s="16">
        <f t="shared" si="6"/>
        <v>9.7834653939814817</v>
      </c>
      <c r="M15" s="16">
        <f t="shared" si="7"/>
        <v>7.7301454964791949</v>
      </c>
      <c r="N15" s="16">
        <f t="shared" si="8"/>
        <v>6.2614178521481492</v>
      </c>
      <c r="O15" s="16">
        <f t="shared" si="9"/>
        <v>4.0073074253748144</v>
      </c>
      <c r="P15" s="16">
        <f t="shared" si="10"/>
        <v>2.7828523787325103</v>
      </c>
      <c r="Q15" s="16">
        <f t="shared" si="11"/>
        <v>2.0445446047830687</v>
      </c>
      <c r="R15" s="16">
        <f t="shared" si="12"/>
        <v>1.5653544630370373</v>
      </c>
      <c r="S15" s="16">
        <f t="shared" si="14"/>
        <v>1.2368232794366711</v>
      </c>
      <c r="T15" s="16">
        <f t="shared" si="15"/>
        <v>1.0018268563437036</v>
      </c>
      <c r="U15" s="16">
        <f t="shared" si="16"/>
        <v>0.82795607962289575</v>
      </c>
      <c r="V15" s="16">
        <f t="shared" si="17"/>
        <v>0.69571309468312759</v>
      </c>
      <c r="W15" s="16">
        <f t="shared" si="18"/>
        <v>0.59279695641639274</v>
      </c>
      <c r="X15" s="16">
        <f t="shared" si="19"/>
        <v>0.51113615119576716</v>
      </c>
      <c r="Y15" s="16">
        <f t="shared" si="20"/>
        <v>0.39133861575925932</v>
      </c>
      <c r="Z15" s="16">
        <f t="shared" si="21"/>
        <v>0.2504567140859259</v>
      </c>
      <c r="AA15" s="16">
        <f t="shared" si="22"/>
        <v>0.1739282736707819</v>
      </c>
      <c r="AB15" s="16">
        <f t="shared" si="23"/>
        <v>0.12778403779894179</v>
      </c>
      <c r="AC15" s="16">
        <f t="shared" ref="AC15:AC24" si="24">7.378*($C16-$C15)/((1/$D15-1/$D16)*AC$10^2*$E$7*1000)</f>
        <v>9.7834653939814831E-2</v>
      </c>
      <c r="AD15" s="16">
        <f t="shared" ref="AD15:AD24" si="25">7.378*($C16-$C15)/((1/$D15-1/$D16)*AD$10^2*$E$7*1000)</f>
        <v>7.7301454964791946E-2</v>
      </c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37" t="s">
        <v>66</v>
      </c>
      <c r="AR15" s="33"/>
    </row>
    <row r="16" spans="2:44" ht="15.75" x14ac:dyDescent="0.25">
      <c r="B16" s="18" t="s">
        <v>11</v>
      </c>
      <c r="C16" s="39">
        <v>2048.7118799999998</v>
      </c>
      <c r="D16" s="17">
        <v>25</v>
      </c>
      <c r="E16" s="16">
        <f t="shared" si="13"/>
        <v>1384.040280408333</v>
      </c>
      <c r="F16" s="16">
        <f t="shared" si="0"/>
        <v>346.01007010208326</v>
      </c>
      <c r="G16" s="16">
        <f t="shared" si="1"/>
        <v>153.78225337870367</v>
      </c>
      <c r="H16" s="16">
        <f t="shared" si="2"/>
        <v>86.502517525520815</v>
      </c>
      <c r="I16" s="16">
        <f t="shared" si="3"/>
        <v>55.361611216333323</v>
      </c>
      <c r="J16" s="16">
        <f t="shared" si="4"/>
        <v>38.445563344675918</v>
      </c>
      <c r="K16" s="16">
        <f t="shared" si="5"/>
        <v>28.245720008333333</v>
      </c>
      <c r="L16" s="16">
        <f t="shared" si="6"/>
        <v>21.625629381380204</v>
      </c>
      <c r="M16" s="16">
        <f t="shared" si="7"/>
        <v>17.086917042078188</v>
      </c>
      <c r="N16" s="16">
        <f t="shared" si="8"/>
        <v>13.840402804083331</v>
      </c>
      <c r="O16" s="16">
        <f t="shared" si="9"/>
        <v>8.8578577946133326</v>
      </c>
      <c r="P16" s="16">
        <f t="shared" si="10"/>
        <v>6.1512901351481482</v>
      </c>
      <c r="Q16" s="16">
        <f t="shared" si="11"/>
        <v>4.5193152013333329</v>
      </c>
      <c r="R16" s="16">
        <f t="shared" si="12"/>
        <v>3.4601007010208327</v>
      </c>
      <c r="S16" s="16">
        <f t="shared" si="14"/>
        <v>2.7339067267325099</v>
      </c>
      <c r="T16" s="16">
        <f t="shared" si="15"/>
        <v>2.2144644486533331</v>
      </c>
      <c r="U16" s="16">
        <f t="shared" si="16"/>
        <v>1.8301359079779613</v>
      </c>
      <c r="V16" s="16">
        <f t="shared" si="17"/>
        <v>1.537822533787037</v>
      </c>
      <c r="W16" s="16">
        <f t="shared" si="18"/>
        <v>1.3103339932859959</v>
      </c>
      <c r="X16" s="16">
        <f t="shared" si="19"/>
        <v>1.1298288003333332</v>
      </c>
      <c r="Y16" s="16">
        <f t="shared" si="20"/>
        <v>0.86502517525520817</v>
      </c>
      <c r="Z16" s="16">
        <f t="shared" si="21"/>
        <v>0.55361611216333328</v>
      </c>
      <c r="AA16" s="16">
        <f t="shared" si="22"/>
        <v>0.38445563344675926</v>
      </c>
      <c r="AB16" s="16">
        <f t="shared" si="23"/>
        <v>0.2824572000833333</v>
      </c>
      <c r="AC16" s="16">
        <f t="shared" si="24"/>
        <v>0.21625629381380204</v>
      </c>
      <c r="AD16" s="16">
        <f t="shared" si="25"/>
        <v>0.17086917042078187</v>
      </c>
      <c r="AE16" s="16">
        <f t="shared" ref="AE16:AE24" si="26">7.378*($C17-$C16)/((1/$D16-1/$D17)*AE$10^2*$E$7*1000)</f>
        <v>0.13840402804083332</v>
      </c>
      <c r="AF16" s="16">
        <f t="shared" ref="AF16:AF24" si="27">7.378*($C17-$C16)/((1/$D16-1/$D17)*AF$10^2*$E$7*1000)</f>
        <v>8.8578577946133316E-2</v>
      </c>
      <c r="AG16" s="16"/>
      <c r="AH16" s="16"/>
      <c r="AI16" s="16"/>
      <c r="AJ16" s="16"/>
      <c r="AK16" s="16"/>
      <c r="AL16" s="16"/>
      <c r="AM16" s="16"/>
      <c r="AN16" s="16"/>
      <c r="AO16" s="37" t="s">
        <v>66</v>
      </c>
      <c r="AR16" s="33"/>
    </row>
    <row r="17" spans="2:44" ht="15.75" x14ac:dyDescent="0.25">
      <c r="B17" s="14" t="s">
        <v>12</v>
      </c>
      <c r="C17" s="39">
        <v>2820.5114399999998</v>
      </c>
      <c r="D17" s="17">
        <v>35</v>
      </c>
      <c r="E17" s="16">
        <f t="shared" si="13"/>
        <v>2839.9354971555567</v>
      </c>
      <c r="F17" s="16">
        <f t="shared" si="0"/>
        <v>709.98387428888918</v>
      </c>
      <c r="G17" s="16">
        <f t="shared" si="1"/>
        <v>315.5483885728396</v>
      </c>
      <c r="H17" s="16">
        <f t="shared" si="2"/>
        <v>177.4959685722223</v>
      </c>
      <c r="I17" s="16">
        <f t="shared" si="3"/>
        <v>113.59741988622227</v>
      </c>
      <c r="J17" s="16">
        <f t="shared" si="4"/>
        <v>78.8870971432099</v>
      </c>
      <c r="K17" s="16">
        <f t="shared" si="5"/>
        <v>57.957867288888913</v>
      </c>
      <c r="L17" s="16">
        <f t="shared" si="6"/>
        <v>44.373992143055574</v>
      </c>
      <c r="M17" s="16">
        <f t="shared" si="7"/>
        <v>35.060932063648842</v>
      </c>
      <c r="N17" s="16">
        <f t="shared" si="8"/>
        <v>28.399354971555567</v>
      </c>
      <c r="O17" s="16">
        <f t="shared" si="9"/>
        <v>18.17558718179556</v>
      </c>
      <c r="P17" s="16">
        <f t="shared" si="10"/>
        <v>12.621935542913583</v>
      </c>
      <c r="Q17" s="16">
        <f t="shared" si="11"/>
        <v>9.2732587662222237</v>
      </c>
      <c r="R17" s="16">
        <f t="shared" si="12"/>
        <v>7.0998387428888918</v>
      </c>
      <c r="S17" s="16">
        <f t="shared" si="14"/>
        <v>5.6097491301838147</v>
      </c>
      <c r="T17" s="16">
        <f t="shared" si="15"/>
        <v>4.54389679544889</v>
      </c>
      <c r="U17" s="16">
        <f t="shared" si="16"/>
        <v>3.7552866078090004</v>
      </c>
      <c r="V17" s="16">
        <f t="shared" si="17"/>
        <v>3.1554838857283958</v>
      </c>
      <c r="W17" s="16">
        <f t="shared" si="18"/>
        <v>2.6886963286679828</v>
      </c>
      <c r="X17" s="16">
        <f t="shared" si="19"/>
        <v>2.3183146915555559</v>
      </c>
      <c r="Y17" s="16">
        <f t="shared" si="20"/>
        <v>1.774959685722223</v>
      </c>
      <c r="Z17" s="16">
        <f t="shared" si="21"/>
        <v>1.1359741988622225</v>
      </c>
      <c r="AA17" s="16">
        <f t="shared" si="22"/>
        <v>0.78887097143209894</v>
      </c>
      <c r="AB17" s="16">
        <f t="shared" si="23"/>
        <v>0.57957867288888898</v>
      </c>
      <c r="AC17" s="16">
        <f t="shared" si="24"/>
        <v>0.44373992143055574</v>
      </c>
      <c r="AD17" s="16">
        <f t="shared" si="25"/>
        <v>0.35060932063648842</v>
      </c>
      <c r="AE17" s="16">
        <f t="shared" si="26"/>
        <v>0.28399354971555563</v>
      </c>
      <c r="AF17" s="16">
        <f t="shared" si="27"/>
        <v>0.18175587181795561</v>
      </c>
      <c r="AG17" s="16">
        <f t="shared" ref="AG17:AG24" si="28">7.378*($C18-$C17)/((1/$D17-1/$D18)*AG$10^2*$E$7*1000)</f>
        <v>0.12621935542913584</v>
      </c>
      <c r="AH17" s="16"/>
      <c r="AI17" s="16"/>
      <c r="AJ17" s="16"/>
      <c r="AK17" s="16"/>
      <c r="AL17" s="16"/>
      <c r="AM17" s="16"/>
      <c r="AN17" s="16"/>
      <c r="AO17" s="37" t="s">
        <v>66</v>
      </c>
      <c r="AR17" s="33"/>
    </row>
    <row r="18" spans="2:44" ht="15.75" x14ac:dyDescent="0.25">
      <c r="B18" s="14" t="s">
        <v>13</v>
      </c>
      <c r="C18" s="39">
        <v>4008.2628</v>
      </c>
      <c r="D18" s="17">
        <v>50</v>
      </c>
      <c r="E18" s="16">
        <f t="shared" si="13"/>
        <v>5647.5124799333316</v>
      </c>
      <c r="F18" s="16">
        <f t="shared" si="0"/>
        <v>1411.8781199833329</v>
      </c>
      <c r="G18" s="16">
        <f t="shared" si="1"/>
        <v>627.50138665925908</v>
      </c>
      <c r="H18" s="16">
        <f t="shared" si="2"/>
        <v>352.96952999583323</v>
      </c>
      <c r="I18" s="16">
        <f t="shared" si="3"/>
        <v>225.90049919733326</v>
      </c>
      <c r="J18" s="16">
        <f t="shared" si="4"/>
        <v>156.87534666481477</v>
      </c>
      <c r="K18" s="16">
        <f t="shared" si="5"/>
        <v>115.25535673333331</v>
      </c>
      <c r="L18" s="16">
        <f t="shared" si="6"/>
        <v>88.242382498958307</v>
      </c>
      <c r="M18" s="16">
        <f t="shared" si="7"/>
        <v>69.722376295473239</v>
      </c>
      <c r="N18" s="16">
        <f t="shared" si="8"/>
        <v>56.475124799333315</v>
      </c>
      <c r="O18" s="16">
        <f t="shared" si="9"/>
        <v>36.144079871573325</v>
      </c>
      <c r="P18" s="16">
        <f t="shared" si="10"/>
        <v>25.100055466370367</v>
      </c>
      <c r="Q18" s="16">
        <f t="shared" si="11"/>
        <v>18.44085707733333</v>
      </c>
      <c r="R18" s="16">
        <f t="shared" si="12"/>
        <v>14.118781199833329</v>
      </c>
      <c r="S18" s="16">
        <f t="shared" si="14"/>
        <v>11.155580207275717</v>
      </c>
      <c r="T18" s="16">
        <f t="shared" si="15"/>
        <v>9.0360199678933313</v>
      </c>
      <c r="U18" s="16">
        <f t="shared" si="16"/>
        <v>7.4677850974325048</v>
      </c>
      <c r="V18" s="16">
        <f t="shared" si="17"/>
        <v>6.2750138665925919</v>
      </c>
      <c r="W18" s="16">
        <f t="shared" si="18"/>
        <v>5.3467573774516746</v>
      </c>
      <c r="X18" s="16">
        <f t="shared" si="19"/>
        <v>4.6102142693333326</v>
      </c>
      <c r="Y18" s="16">
        <f t="shared" si="20"/>
        <v>3.5296952999583322</v>
      </c>
      <c r="Z18" s="16">
        <f t="shared" si="21"/>
        <v>2.2590049919733328</v>
      </c>
      <c r="AA18" s="16">
        <f t="shared" si="22"/>
        <v>1.568753466648148</v>
      </c>
      <c r="AB18" s="16">
        <f t="shared" si="23"/>
        <v>1.1525535673333331</v>
      </c>
      <c r="AC18" s="16">
        <f t="shared" si="24"/>
        <v>0.88242382498958305</v>
      </c>
      <c r="AD18" s="16">
        <f t="shared" si="25"/>
        <v>0.69722376295473232</v>
      </c>
      <c r="AE18" s="16">
        <f t="shared" si="26"/>
        <v>0.56475124799333321</v>
      </c>
      <c r="AF18" s="16">
        <f t="shared" si="27"/>
        <v>0.36144079871573326</v>
      </c>
      <c r="AG18" s="16">
        <f t="shared" si="28"/>
        <v>0.25100055466370363</v>
      </c>
      <c r="AH18" s="16">
        <f t="shared" ref="AH18:AH24" si="29">7.378*($C19-$C18)/((1/$D18-1/$D19)*AH$10^2*$E$7*1000)</f>
        <v>0.18440857077333328</v>
      </c>
      <c r="AI18" s="16">
        <f t="shared" ref="AI18:AI24" si="30">7.378*($C19-$C18)/((1/$D18-1/$D19)*AI$10^2*$E$7*1000)</f>
        <v>0.1411878119983333</v>
      </c>
      <c r="AJ18" s="16">
        <f t="shared" ref="AJ18:AJ24" si="31">7.378*($C19-$C18)/((1/$D18-1/$D19)*AJ$10^2*$E$7*1000)</f>
        <v>0.11155580207275717</v>
      </c>
      <c r="AK18" s="16"/>
      <c r="AL18" s="16"/>
      <c r="AM18" s="16"/>
      <c r="AN18" s="16"/>
      <c r="AO18" s="37" t="s">
        <v>66</v>
      </c>
      <c r="AR18" s="33"/>
    </row>
    <row r="19" spans="2:44" ht="15.75" x14ac:dyDescent="0.25">
      <c r="B19" s="14" t="s">
        <v>14</v>
      </c>
      <c r="C19" s="39">
        <v>5582.9090399999995</v>
      </c>
      <c r="D19" s="17">
        <v>70</v>
      </c>
      <c r="E19" s="16">
        <f t="shared" si="13"/>
        <v>8794.7015883160002</v>
      </c>
      <c r="F19" s="16">
        <f t="shared" si="0"/>
        <v>2198.675397079</v>
      </c>
      <c r="G19" s="16">
        <f t="shared" si="1"/>
        <v>977.18906536844452</v>
      </c>
      <c r="H19" s="16">
        <f t="shared" si="2"/>
        <v>549.66884926975001</v>
      </c>
      <c r="I19" s="16">
        <f t="shared" si="3"/>
        <v>351.78806353264002</v>
      </c>
      <c r="J19" s="16">
        <f t="shared" si="4"/>
        <v>244.29726634211113</v>
      </c>
      <c r="K19" s="16">
        <f t="shared" si="5"/>
        <v>179.48370588400002</v>
      </c>
      <c r="L19" s="16">
        <f t="shared" si="6"/>
        <v>137.4172123174375</v>
      </c>
      <c r="M19" s="16">
        <f t="shared" si="7"/>
        <v>108.57656281871606</v>
      </c>
      <c r="N19" s="16">
        <f t="shared" si="8"/>
        <v>87.947015883160006</v>
      </c>
      <c r="O19" s="16">
        <f t="shared" si="9"/>
        <v>56.286090165222404</v>
      </c>
      <c r="P19" s="16">
        <f t="shared" si="10"/>
        <v>39.087562614737784</v>
      </c>
      <c r="Q19" s="16">
        <f t="shared" si="11"/>
        <v>28.717392941440004</v>
      </c>
      <c r="R19" s="16">
        <f t="shared" si="12"/>
        <v>21.986753970790001</v>
      </c>
      <c r="S19" s="16">
        <f t="shared" si="14"/>
        <v>17.372250050994573</v>
      </c>
      <c r="T19" s="16">
        <f t="shared" si="15"/>
        <v>14.071522541305601</v>
      </c>
      <c r="U19" s="16">
        <f t="shared" si="16"/>
        <v>11.629357472153387</v>
      </c>
      <c r="V19" s="16">
        <f t="shared" si="17"/>
        <v>9.7718906536844461</v>
      </c>
      <c r="W19" s="16">
        <f t="shared" si="18"/>
        <v>8.3263446989973975</v>
      </c>
      <c r="X19" s="16">
        <f t="shared" si="19"/>
        <v>7.1793482353600009</v>
      </c>
      <c r="Y19" s="16">
        <f t="shared" si="20"/>
        <v>5.4966884926975004</v>
      </c>
      <c r="Z19" s="16">
        <f t="shared" si="21"/>
        <v>3.5178806353264003</v>
      </c>
      <c r="AA19" s="16">
        <f t="shared" si="22"/>
        <v>2.4429726634211115</v>
      </c>
      <c r="AB19" s="16">
        <f t="shared" si="23"/>
        <v>1.7948370588400002</v>
      </c>
      <c r="AC19" s="16">
        <f t="shared" si="24"/>
        <v>1.3741721231743751</v>
      </c>
      <c r="AD19" s="16">
        <f t="shared" si="25"/>
        <v>1.0857656281871608</v>
      </c>
      <c r="AE19" s="16">
        <f t="shared" si="26"/>
        <v>0.87947015883160007</v>
      </c>
      <c r="AF19" s="16">
        <f t="shared" si="27"/>
        <v>0.56286090165222402</v>
      </c>
      <c r="AG19" s="16">
        <f t="shared" si="28"/>
        <v>0.39087562614737781</v>
      </c>
      <c r="AH19" s="16">
        <f t="shared" si="29"/>
        <v>0.28717392941440001</v>
      </c>
      <c r="AI19" s="16">
        <f t="shared" si="30"/>
        <v>0.21986753970790002</v>
      </c>
      <c r="AJ19" s="16">
        <f t="shared" si="31"/>
        <v>0.17372250050994567</v>
      </c>
      <c r="AK19" s="16">
        <f t="shared" ref="AK19:AK24" si="32">7.378*($C20-$C19)/((1/$D19-1/$D20)*AK$10^2*$E$7*1000)</f>
        <v>0.14071522541305601</v>
      </c>
      <c r="AL19" s="16"/>
      <c r="AM19" s="16"/>
      <c r="AN19" s="16"/>
      <c r="AO19" s="37" t="s">
        <v>66</v>
      </c>
      <c r="AR19" s="33"/>
    </row>
    <row r="20" spans="2:44" ht="15.75" x14ac:dyDescent="0.25">
      <c r="B20" s="14" t="s">
        <v>15</v>
      </c>
      <c r="C20" s="39">
        <v>7196.1651599999996</v>
      </c>
      <c r="D20" s="17">
        <v>95</v>
      </c>
      <c r="E20" s="16">
        <f t="shared" si="13"/>
        <v>17669.380372</v>
      </c>
      <c r="F20" s="16">
        <f t="shared" si="0"/>
        <v>4417.3450929999999</v>
      </c>
      <c r="G20" s="16">
        <f t="shared" si="1"/>
        <v>1963.2644857777775</v>
      </c>
      <c r="H20" s="16">
        <f t="shared" si="2"/>
        <v>1104.33627325</v>
      </c>
      <c r="I20" s="16">
        <f t="shared" si="3"/>
        <v>706.77521487999991</v>
      </c>
      <c r="J20" s="16">
        <f t="shared" si="4"/>
        <v>490.81612144444438</v>
      </c>
      <c r="K20" s="16">
        <f t="shared" si="5"/>
        <v>360.59959942857137</v>
      </c>
      <c r="L20" s="16">
        <f t="shared" si="6"/>
        <v>276.08406831249999</v>
      </c>
      <c r="M20" s="16">
        <f t="shared" si="7"/>
        <v>218.14049841975304</v>
      </c>
      <c r="N20" s="16">
        <f t="shared" si="8"/>
        <v>176.69380371999998</v>
      </c>
      <c r="O20" s="16">
        <f t="shared" si="9"/>
        <v>113.08403438080001</v>
      </c>
      <c r="P20" s="16">
        <f t="shared" si="10"/>
        <v>78.530579431111107</v>
      </c>
      <c r="Q20" s="16">
        <f t="shared" si="11"/>
        <v>57.695935908571421</v>
      </c>
      <c r="R20" s="16">
        <f t="shared" si="12"/>
        <v>44.173450929999994</v>
      </c>
      <c r="S20" s="16">
        <f t="shared" si="14"/>
        <v>34.902479747160491</v>
      </c>
      <c r="T20" s="16">
        <f t="shared" si="15"/>
        <v>28.271008595200001</v>
      </c>
      <c r="U20" s="16">
        <f t="shared" si="16"/>
        <v>23.364469913388429</v>
      </c>
      <c r="V20" s="16">
        <f t="shared" si="17"/>
        <v>19.632644857777777</v>
      </c>
      <c r="W20" s="16">
        <f t="shared" si="18"/>
        <v>16.728407452781067</v>
      </c>
      <c r="X20" s="16">
        <f t="shared" si="19"/>
        <v>14.423983977142855</v>
      </c>
      <c r="Y20" s="16">
        <f t="shared" si="20"/>
        <v>11.043362732499999</v>
      </c>
      <c r="Z20" s="16">
        <f t="shared" si="21"/>
        <v>7.0677521488000004</v>
      </c>
      <c r="AA20" s="16">
        <f t="shared" si="22"/>
        <v>4.9081612144444442</v>
      </c>
      <c r="AB20" s="16">
        <f t="shared" si="23"/>
        <v>3.6059959942857138</v>
      </c>
      <c r="AC20" s="16">
        <f t="shared" si="24"/>
        <v>2.7608406831249996</v>
      </c>
      <c r="AD20" s="16">
        <f t="shared" si="25"/>
        <v>2.1814049841975307</v>
      </c>
      <c r="AE20" s="16">
        <f t="shared" si="26"/>
        <v>1.7669380372000001</v>
      </c>
      <c r="AF20" s="16">
        <f t="shared" si="27"/>
        <v>1.1308403438079999</v>
      </c>
      <c r="AG20" s="16">
        <f t="shared" si="28"/>
        <v>0.78530579431111114</v>
      </c>
      <c r="AH20" s="16">
        <f t="shared" si="29"/>
        <v>0.57695935908571427</v>
      </c>
      <c r="AI20" s="16">
        <f t="shared" si="30"/>
        <v>0.44173450930000002</v>
      </c>
      <c r="AJ20" s="16">
        <f t="shared" si="31"/>
        <v>0.34902479747160492</v>
      </c>
      <c r="AK20" s="16">
        <f t="shared" si="32"/>
        <v>0.28271008595199998</v>
      </c>
      <c r="AL20" s="16">
        <f t="shared" ref="AL20:AL24" si="33">7.378*($C21-$C20)/((1/$D20-1/$D21)*AL$10^2*$E$7*1000)</f>
        <v>0.23364469913388428</v>
      </c>
      <c r="AM20" s="16"/>
      <c r="AN20" s="16"/>
      <c r="AO20" s="37" t="s">
        <v>66</v>
      </c>
      <c r="AR20" s="33"/>
    </row>
    <row r="21" spans="2:44" ht="15.75" x14ac:dyDescent="0.25">
      <c r="B21" s="14" t="s">
        <v>16</v>
      </c>
      <c r="C21" s="39">
        <v>9086.8551599999992</v>
      </c>
      <c r="D21" s="17">
        <v>120</v>
      </c>
      <c r="E21" s="16">
        <f t="shared" si="13"/>
        <v>27106.102077600022</v>
      </c>
      <c r="F21" s="16">
        <f t="shared" si="0"/>
        <v>6776.5255194000056</v>
      </c>
      <c r="G21" s="16">
        <f t="shared" si="1"/>
        <v>3011.7891197333352</v>
      </c>
      <c r="H21" s="16">
        <f t="shared" si="2"/>
        <v>1694.1313798500014</v>
      </c>
      <c r="I21" s="16">
        <f t="shared" si="3"/>
        <v>1084.2440831040008</v>
      </c>
      <c r="J21" s="16">
        <f t="shared" si="4"/>
        <v>752.94727993333379</v>
      </c>
      <c r="K21" s="16">
        <f t="shared" si="5"/>
        <v>553.18575668571475</v>
      </c>
      <c r="L21" s="16">
        <f t="shared" si="6"/>
        <v>423.53284496250035</v>
      </c>
      <c r="M21" s="16">
        <f t="shared" si="7"/>
        <v>334.64323552592617</v>
      </c>
      <c r="N21" s="16">
        <f t="shared" si="8"/>
        <v>271.06102077600019</v>
      </c>
      <c r="O21" s="16">
        <f t="shared" si="9"/>
        <v>173.47905329664016</v>
      </c>
      <c r="P21" s="16">
        <f t="shared" si="10"/>
        <v>120.47156478933343</v>
      </c>
      <c r="Q21" s="16">
        <f t="shared" si="11"/>
        <v>88.509721069714345</v>
      </c>
      <c r="R21" s="16">
        <f t="shared" si="12"/>
        <v>67.765255194000048</v>
      </c>
      <c r="S21" s="16">
        <f t="shared" si="14"/>
        <v>53.542917684148186</v>
      </c>
      <c r="T21" s="16">
        <f t="shared" si="15"/>
        <v>43.36976332416004</v>
      </c>
      <c r="U21" s="16">
        <f t="shared" si="16"/>
        <v>35.842779606743825</v>
      </c>
      <c r="V21" s="16">
        <f t="shared" si="17"/>
        <v>30.117891197333357</v>
      </c>
      <c r="W21" s="16">
        <f t="shared" si="18"/>
        <v>25.662581848615403</v>
      </c>
      <c r="X21" s="16">
        <f t="shared" si="19"/>
        <v>22.127430267428586</v>
      </c>
      <c r="Y21" s="16">
        <f t="shared" si="20"/>
        <v>16.941313798500012</v>
      </c>
      <c r="Z21" s="16">
        <f t="shared" si="21"/>
        <v>10.84244083104001</v>
      </c>
      <c r="AA21" s="16">
        <f t="shared" si="22"/>
        <v>7.5294727993333392</v>
      </c>
      <c r="AB21" s="16">
        <f t="shared" si="23"/>
        <v>5.5318575668571466</v>
      </c>
      <c r="AC21" s="16">
        <f t="shared" si="24"/>
        <v>4.235328449625003</v>
      </c>
      <c r="AD21" s="16">
        <f t="shared" si="25"/>
        <v>3.3464323552592616</v>
      </c>
      <c r="AE21" s="16">
        <f t="shared" si="26"/>
        <v>2.7106102077600025</v>
      </c>
      <c r="AF21" s="16">
        <f t="shared" si="27"/>
        <v>1.7347905329664013</v>
      </c>
      <c r="AG21" s="16">
        <f t="shared" si="28"/>
        <v>1.2047156478933343</v>
      </c>
      <c r="AH21" s="16">
        <f t="shared" si="29"/>
        <v>0.88509721069714353</v>
      </c>
      <c r="AI21" s="16">
        <f t="shared" si="30"/>
        <v>0.67765255194000062</v>
      </c>
      <c r="AJ21" s="16">
        <f t="shared" si="31"/>
        <v>0.53542917684148184</v>
      </c>
      <c r="AK21" s="16">
        <f t="shared" si="32"/>
        <v>0.43369763324160032</v>
      </c>
      <c r="AL21" s="16">
        <f t="shared" si="33"/>
        <v>0.3584277960674383</v>
      </c>
      <c r="AM21" s="16">
        <f t="shared" ref="AM21:AM24" si="34">7.378*($C22-$C21)/((1/$D21-1/$D22)*AM$10^2*$E$7*1000)</f>
        <v>0.30117891197333357</v>
      </c>
      <c r="AN21" s="16"/>
      <c r="AO21" s="37" t="s">
        <v>66</v>
      </c>
      <c r="AR21" s="33"/>
    </row>
    <row r="22" spans="2:44" ht="15.75" x14ac:dyDescent="0.25">
      <c r="B22" s="14" t="s">
        <v>17</v>
      </c>
      <c r="C22" s="39">
        <v>11291.20068</v>
      </c>
      <c r="D22" s="17">
        <v>150</v>
      </c>
      <c r="E22" s="16">
        <f t="shared" si="13"/>
        <v>43263.236608699968</v>
      </c>
      <c r="F22" s="16">
        <f t="shared" si="0"/>
        <v>10815.809152174992</v>
      </c>
      <c r="G22" s="16">
        <f t="shared" si="1"/>
        <v>4807.026289855552</v>
      </c>
      <c r="H22" s="16">
        <f t="shared" si="2"/>
        <v>2703.952288043748</v>
      </c>
      <c r="I22" s="16">
        <f t="shared" si="3"/>
        <v>1730.5294643479988</v>
      </c>
      <c r="J22" s="16">
        <f t="shared" si="4"/>
        <v>1201.756572463888</v>
      </c>
      <c r="K22" s="16">
        <f t="shared" si="5"/>
        <v>882.92319609591766</v>
      </c>
      <c r="L22" s="16">
        <f t="shared" si="6"/>
        <v>675.988072010937</v>
      </c>
      <c r="M22" s="16">
        <f t="shared" si="7"/>
        <v>534.11403220617251</v>
      </c>
      <c r="N22" s="16">
        <f t="shared" si="8"/>
        <v>432.6323660869997</v>
      </c>
      <c r="O22" s="16">
        <f t="shared" si="9"/>
        <v>276.88471429567983</v>
      </c>
      <c r="P22" s="16">
        <f t="shared" si="10"/>
        <v>192.28105159422205</v>
      </c>
      <c r="Q22" s="16">
        <f t="shared" si="11"/>
        <v>141.26771137534683</v>
      </c>
      <c r="R22" s="16">
        <f t="shared" si="12"/>
        <v>108.15809152174992</v>
      </c>
      <c r="S22" s="16">
        <f t="shared" si="14"/>
        <v>85.458245152987587</v>
      </c>
      <c r="T22" s="16">
        <f t="shared" si="15"/>
        <v>69.221178573919957</v>
      </c>
      <c r="U22" s="16">
        <f t="shared" si="16"/>
        <v>57.20758559828095</v>
      </c>
      <c r="V22" s="16">
        <f t="shared" si="17"/>
        <v>48.070262898555512</v>
      </c>
      <c r="W22" s="16">
        <f t="shared" si="18"/>
        <v>40.959277262674519</v>
      </c>
      <c r="X22" s="16">
        <f t="shared" si="19"/>
        <v>35.316927843836709</v>
      </c>
      <c r="Y22" s="16">
        <f t="shared" si="20"/>
        <v>27.039522880437481</v>
      </c>
      <c r="Z22" s="16">
        <f t="shared" si="21"/>
        <v>17.305294643479989</v>
      </c>
      <c r="AA22" s="16">
        <f t="shared" si="22"/>
        <v>12.017565724638878</v>
      </c>
      <c r="AB22" s="16">
        <f t="shared" si="23"/>
        <v>8.8292319609591772</v>
      </c>
      <c r="AC22" s="16">
        <f t="shared" si="24"/>
        <v>6.7598807201093702</v>
      </c>
      <c r="AD22" s="16">
        <f t="shared" si="25"/>
        <v>5.3411403220617242</v>
      </c>
      <c r="AE22" s="16">
        <f t="shared" si="26"/>
        <v>4.3263236608699973</v>
      </c>
      <c r="AF22" s="16">
        <f t="shared" si="27"/>
        <v>2.7688471429567976</v>
      </c>
      <c r="AG22" s="16">
        <f t="shared" si="28"/>
        <v>1.9228105159422206</v>
      </c>
      <c r="AH22" s="16">
        <f t="shared" si="29"/>
        <v>1.4126771137534682</v>
      </c>
      <c r="AI22" s="16">
        <f t="shared" si="30"/>
        <v>1.0815809152174993</v>
      </c>
      <c r="AJ22" s="16">
        <f t="shared" si="31"/>
        <v>0.85458245152987589</v>
      </c>
      <c r="AK22" s="16">
        <f t="shared" si="32"/>
        <v>0.69221178573919939</v>
      </c>
      <c r="AL22" s="16">
        <f t="shared" si="33"/>
        <v>0.57207585598280941</v>
      </c>
      <c r="AM22" s="16">
        <f t="shared" si="34"/>
        <v>0.48070262898555516</v>
      </c>
      <c r="AN22" s="16">
        <f t="shared" ref="AN22:AN24" si="35">7.378*($C23-$C22)/((1/$D22-1/$D23)*AN$10^2*$E$7*1000)</f>
        <v>0.40959277262674526</v>
      </c>
      <c r="AO22" s="37" t="s">
        <v>66</v>
      </c>
      <c r="AR22" s="33"/>
    </row>
    <row r="23" spans="2:44" ht="15.75" x14ac:dyDescent="0.25">
      <c r="B23" s="14" t="s">
        <v>18</v>
      </c>
      <c r="C23" s="39">
        <v>13953.690239999998</v>
      </c>
      <c r="D23" s="17">
        <v>185</v>
      </c>
      <c r="E23" s="16">
        <f t="shared" si="13"/>
        <v>61422.165671083625</v>
      </c>
      <c r="F23" s="16">
        <f t="shared" si="0"/>
        <v>15355.541417770906</v>
      </c>
      <c r="G23" s="16">
        <f t="shared" si="1"/>
        <v>6824.6850745648462</v>
      </c>
      <c r="H23" s="16">
        <f t="shared" si="2"/>
        <v>3838.8853544427266</v>
      </c>
      <c r="I23" s="16">
        <f t="shared" si="3"/>
        <v>2456.8866268433449</v>
      </c>
      <c r="J23" s="16">
        <f t="shared" si="4"/>
        <v>1706.1712686412116</v>
      </c>
      <c r="K23" s="16">
        <f t="shared" si="5"/>
        <v>1253.5135851241557</v>
      </c>
      <c r="L23" s="16">
        <f t="shared" si="6"/>
        <v>959.72133861068164</v>
      </c>
      <c r="M23" s="16">
        <f t="shared" si="7"/>
        <v>758.29834161831639</v>
      </c>
      <c r="N23" s="16">
        <f t="shared" si="8"/>
        <v>614.22165671083621</v>
      </c>
      <c r="O23" s="16">
        <f t="shared" si="9"/>
        <v>393.10186029493514</v>
      </c>
      <c r="P23" s="16">
        <f t="shared" si="10"/>
        <v>272.98740298259389</v>
      </c>
      <c r="Q23" s="16">
        <f t="shared" si="11"/>
        <v>200.56217361986486</v>
      </c>
      <c r="R23" s="16">
        <f t="shared" si="12"/>
        <v>153.55541417770905</v>
      </c>
      <c r="S23" s="16">
        <f t="shared" si="14"/>
        <v>121.32773465893061</v>
      </c>
      <c r="T23" s="16">
        <f t="shared" si="15"/>
        <v>98.275465073733784</v>
      </c>
      <c r="U23" s="16">
        <f t="shared" si="16"/>
        <v>81.219392622920481</v>
      </c>
      <c r="V23" s="16">
        <f t="shared" si="17"/>
        <v>68.246850745648473</v>
      </c>
      <c r="W23" s="16">
        <f t="shared" si="18"/>
        <v>58.151162765522955</v>
      </c>
      <c r="X23" s="16">
        <f t="shared" si="19"/>
        <v>50.140543404966216</v>
      </c>
      <c r="Y23" s="16">
        <f t="shared" si="20"/>
        <v>38.388853544427263</v>
      </c>
      <c r="Z23" s="16">
        <f t="shared" si="21"/>
        <v>24.568866268433446</v>
      </c>
      <c r="AA23" s="16">
        <f t="shared" si="22"/>
        <v>17.061712686412118</v>
      </c>
      <c r="AB23" s="16">
        <f t="shared" si="23"/>
        <v>12.535135851241554</v>
      </c>
      <c r="AC23" s="16">
        <f t="shared" si="24"/>
        <v>9.5972133861068158</v>
      </c>
      <c r="AD23" s="16">
        <f t="shared" si="25"/>
        <v>7.5829834161831631</v>
      </c>
      <c r="AE23" s="16">
        <f t="shared" si="26"/>
        <v>6.1422165671083615</v>
      </c>
      <c r="AF23" s="16">
        <f t="shared" si="27"/>
        <v>3.9310186029493521</v>
      </c>
      <c r="AG23" s="16">
        <f t="shared" si="28"/>
        <v>2.7298740298259392</v>
      </c>
      <c r="AH23" s="16">
        <f t="shared" si="29"/>
        <v>2.0056217361986488</v>
      </c>
      <c r="AI23" s="16">
        <f t="shared" si="30"/>
        <v>1.5355541417770904</v>
      </c>
      <c r="AJ23" s="16">
        <f t="shared" si="31"/>
        <v>1.2132773465893061</v>
      </c>
      <c r="AK23" s="16">
        <f t="shared" si="32"/>
        <v>0.98275465073733803</v>
      </c>
      <c r="AL23" s="16">
        <f t="shared" si="33"/>
        <v>0.81219392622920505</v>
      </c>
      <c r="AM23" s="16">
        <f t="shared" si="34"/>
        <v>0.6824685074564848</v>
      </c>
      <c r="AN23" s="16">
        <f t="shared" si="35"/>
        <v>0.58151162765522968</v>
      </c>
      <c r="AO23" s="37" t="s">
        <v>66</v>
      </c>
      <c r="AR23" s="33"/>
    </row>
    <row r="24" spans="2:44" ht="15.75" x14ac:dyDescent="0.25">
      <c r="B24" s="18" t="s">
        <v>19</v>
      </c>
      <c r="C24" s="39">
        <v>17666.209319999998</v>
      </c>
      <c r="D24" s="17">
        <v>240</v>
      </c>
      <c r="E24" s="16">
        <f t="shared" si="13"/>
        <v>122853.5865200001</v>
      </c>
      <c r="F24" s="16">
        <f t="shared" si="0"/>
        <v>30713.396630000025</v>
      </c>
      <c r="G24" s="16">
        <f t="shared" si="1"/>
        <v>13650.398502222231</v>
      </c>
      <c r="H24" s="16">
        <f t="shared" si="2"/>
        <v>7678.3491575000062</v>
      </c>
      <c r="I24" s="16">
        <f t="shared" si="3"/>
        <v>4914.1434608000036</v>
      </c>
      <c r="J24" s="16">
        <f t="shared" si="4"/>
        <v>3412.5996255555579</v>
      </c>
      <c r="K24" s="16">
        <f t="shared" si="5"/>
        <v>2507.2160514285733</v>
      </c>
      <c r="L24" s="16">
        <f t="shared" si="6"/>
        <v>1919.5872893750015</v>
      </c>
      <c r="M24" s="16">
        <f t="shared" si="7"/>
        <v>1516.7109446913594</v>
      </c>
      <c r="N24" s="16">
        <f t="shared" si="8"/>
        <v>1228.5358652000009</v>
      </c>
      <c r="O24" s="16">
        <f t="shared" si="9"/>
        <v>786.26295372800064</v>
      </c>
      <c r="P24" s="16">
        <f t="shared" si="10"/>
        <v>546.01594008888935</v>
      </c>
      <c r="Q24" s="16">
        <f t="shared" si="11"/>
        <v>401.15456822857169</v>
      </c>
      <c r="R24" s="16">
        <f t="shared" si="12"/>
        <v>307.13396630000022</v>
      </c>
      <c r="S24" s="16">
        <f t="shared" si="14"/>
        <v>242.67375115061748</v>
      </c>
      <c r="T24" s="16">
        <f t="shared" si="15"/>
        <v>196.56573843200016</v>
      </c>
      <c r="U24" s="16">
        <f t="shared" si="16"/>
        <v>162.45102349752077</v>
      </c>
      <c r="V24" s="16">
        <f t="shared" si="17"/>
        <v>136.50398502222234</v>
      </c>
      <c r="W24" s="16">
        <f t="shared" si="18"/>
        <v>116.31108782958589</v>
      </c>
      <c r="X24" s="16">
        <f t="shared" si="19"/>
        <v>100.28864205714292</v>
      </c>
      <c r="Y24" s="16">
        <f t="shared" si="20"/>
        <v>76.783491575000056</v>
      </c>
      <c r="Z24" s="16">
        <f t="shared" si="21"/>
        <v>49.14143460800004</v>
      </c>
      <c r="AA24" s="16">
        <f t="shared" si="22"/>
        <v>34.125996255555584</v>
      </c>
      <c r="AB24" s="16">
        <f t="shared" si="23"/>
        <v>25.072160514285731</v>
      </c>
      <c r="AC24" s="16">
        <f t="shared" si="24"/>
        <v>19.195872893750014</v>
      </c>
      <c r="AD24" s="16">
        <f t="shared" si="25"/>
        <v>15.167109446913592</v>
      </c>
      <c r="AE24" s="16">
        <f t="shared" si="26"/>
        <v>12.28535865200001</v>
      </c>
      <c r="AF24" s="16">
        <f t="shared" si="27"/>
        <v>7.8626295372800064</v>
      </c>
      <c r="AG24" s="16">
        <f t="shared" si="28"/>
        <v>5.4601594008888936</v>
      </c>
      <c r="AH24" s="16">
        <f t="shared" si="29"/>
        <v>4.0115456822857176</v>
      </c>
      <c r="AI24" s="16">
        <f t="shared" si="30"/>
        <v>3.0713396630000025</v>
      </c>
      <c r="AJ24" s="16">
        <f t="shared" si="31"/>
        <v>2.4267375115061749</v>
      </c>
      <c r="AK24" s="16">
        <f t="shared" si="32"/>
        <v>1.9656573843200016</v>
      </c>
      <c r="AL24" s="16">
        <f t="shared" si="33"/>
        <v>1.6245102349752079</v>
      </c>
      <c r="AM24" s="16">
        <f t="shared" si="34"/>
        <v>1.3650398502222234</v>
      </c>
      <c r="AN24" s="16">
        <f t="shared" si="35"/>
        <v>1.163110878295859</v>
      </c>
      <c r="AO24" s="37" t="s">
        <v>66</v>
      </c>
      <c r="AR24" s="33"/>
    </row>
    <row r="25" spans="2:44" ht="15.75" x14ac:dyDescent="0.25">
      <c r="B25" s="14" t="s">
        <v>20</v>
      </c>
      <c r="C25" s="39">
        <v>22661.61132</v>
      </c>
      <c r="D25" s="17">
        <v>300</v>
      </c>
      <c r="E25" s="41">
        <v>2</v>
      </c>
      <c r="F25" s="41">
        <v>4</v>
      </c>
      <c r="G25" s="41">
        <v>6</v>
      </c>
      <c r="H25" s="41">
        <v>8</v>
      </c>
      <c r="I25" s="41">
        <v>10</v>
      </c>
      <c r="J25" s="41">
        <v>12</v>
      </c>
      <c r="K25" s="41">
        <v>14</v>
      </c>
      <c r="L25" s="41">
        <v>16</v>
      </c>
      <c r="M25" s="41">
        <v>18</v>
      </c>
      <c r="N25" s="41">
        <v>20</v>
      </c>
      <c r="O25" s="41">
        <v>25</v>
      </c>
      <c r="P25" s="41">
        <v>30</v>
      </c>
      <c r="Q25" s="41">
        <v>35</v>
      </c>
      <c r="R25" s="41">
        <v>40</v>
      </c>
      <c r="S25" s="41">
        <v>45</v>
      </c>
      <c r="T25" s="41">
        <v>50</v>
      </c>
      <c r="U25" s="41">
        <v>55</v>
      </c>
      <c r="V25" s="41">
        <v>60</v>
      </c>
      <c r="W25" s="41">
        <v>65</v>
      </c>
      <c r="X25" s="41">
        <v>70</v>
      </c>
      <c r="Y25" s="41">
        <v>80</v>
      </c>
      <c r="Z25" s="41">
        <v>100</v>
      </c>
      <c r="AA25" s="41">
        <v>120</v>
      </c>
      <c r="AB25" s="41">
        <v>140</v>
      </c>
      <c r="AC25" s="41">
        <v>160</v>
      </c>
      <c r="AD25" s="41">
        <v>180</v>
      </c>
      <c r="AE25" s="41">
        <v>200</v>
      </c>
      <c r="AF25" s="41">
        <v>250</v>
      </c>
      <c r="AG25" s="41">
        <v>300</v>
      </c>
      <c r="AH25" s="41">
        <v>350</v>
      </c>
      <c r="AI25" s="41">
        <v>400</v>
      </c>
      <c r="AJ25" s="41">
        <v>450</v>
      </c>
      <c r="AK25" s="41">
        <v>500</v>
      </c>
      <c r="AL25" s="41">
        <v>550</v>
      </c>
      <c r="AM25" s="41">
        <v>600</v>
      </c>
      <c r="AN25" s="41">
        <v>650</v>
      </c>
      <c r="AO25" s="37"/>
      <c r="AR25" s="33"/>
    </row>
    <row r="26" spans="2:44" ht="15.75" x14ac:dyDescent="0.25">
      <c r="B26" s="14" t="s">
        <v>21</v>
      </c>
      <c r="C26" s="39">
        <v>500.78879999999992</v>
      </c>
      <c r="D26" s="15">
        <v>1.5</v>
      </c>
      <c r="E26" s="16">
        <f>2.767*($C27-$C26)/((1/$D26-1/$D27)*E$25^2*$E$7*1000)</f>
        <v>5.5070217499999972</v>
      </c>
      <c r="F26" s="16">
        <f t="shared" ref="F26:F30" si="36">2.767*($C27-$C26)/((1/$D26-1/$D27)*F$25^2*$E$7*1000)</f>
        <v>1.3767554374999993</v>
      </c>
      <c r="G26" s="16">
        <f t="shared" ref="G26:G30" si="37">2.767*($C27-$C26)/((1/$D26-1/$D27)*G$25^2*$E$7*1000)</f>
        <v>0.61189130555555515</v>
      </c>
      <c r="H26" s="16">
        <f t="shared" ref="H26:H30" si="38">2.767*($C27-$C26)/((1/$D26-1/$D27)*H$25^2*$E$7*1000)</f>
        <v>0.34418885937499982</v>
      </c>
      <c r="I26" s="16">
        <f t="shared" ref="I26:I30" si="39">2.767*($C27-$C26)/((1/$D26-1/$D27)*I$25^2*$E$7*1000)</f>
        <v>0.22028086999999985</v>
      </c>
      <c r="J26" s="16">
        <f t="shared" ref="J26:J30" si="40">2.767*($C27-$C26)/((1/$D26-1/$D27)*J$25^2*$E$7*1000)</f>
        <v>0.15297282638888879</v>
      </c>
      <c r="K26" s="16">
        <f t="shared" ref="K26:K30" si="41">2.767*($C27-$C26)/((1/$D26-1/$D27)*K$25^2*$E$7*1000)</f>
        <v>0.11238819897959176</v>
      </c>
      <c r="L26" s="16">
        <f t="shared" ref="L26:L30" si="42">2.767*($C27-$C26)/((1/$D26-1/$D27)*L$25^2*$E$7*1000)</f>
        <v>8.6047214843749956E-2</v>
      </c>
      <c r="M26" s="16">
        <f t="shared" ref="M26:M30" si="43">2.767*($C27-$C26)/((1/$D26-1/$D27)*M$25^2*$E$7*1000)</f>
        <v>6.7987922839506124E-2</v>
      </c>
      <c r="N26" s="16">
        <f t="shared" ref="N26:N30" si="44">2.767*($C27-$C26)/((1/$D26-1/$D27)*N$25^2*$E$7*1000)</f>
        <v>5.5070217499999963E-2</v>
      </c>
      <c r="O26" s="16">
        <f t="shared" ref="O26:O30" si="45">2.767*($C27-$C26)/((1/$D26-1/$D27)*O$25^2*$E$7*1000)</f>
        <v>3.5244939199999978E-2</v>
      </c>
      <c r="P26" s="16">
        <f t="shared" ref="P26:P30" si="46">2.767*($C27-$C26)/((1/$D26-1/$D27)*P$25^2*$E$7*1000)</f>
        <v>2.447565222222221E-2</v>
      </c>
      <c r="Q26" s="16">
        <f t="shared" ref="Q26:Q30" si="47">2.767*($C27-$C26)/((1/$D26-1/$D27)*Q$25^2*$E$7*1000)</f>
        <v>1.7982111836734684E-2</v>
      </c>
      <c r="R26" s="16">
        <f t="shared" ref="R26:R30" si="48">2.767*($C27-$C26)/((1/$D26-1/$D27)*R$25^2*$E$7*1000)</f>
        <v>1.3767554374999991E-2</v>
      </c>
      <c r="S26" s="16"/>
      <c r="T26" s="16"/>
      <c r="U26" s="16"/>
      <c r="V26" s="16"/>
      <c r="W26" s="16"/>
      <c r="X26" s="16"/>
      <c r="Y26" s="16"/>
      <c r="Z26" s="16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37" t="s">
        <v>68</v>
      </c>
      <c r="AR26" s="33"/>
    </row>
    <row r="27" spans="2:44" ht="15.75" x14ac:dyDescent="0.25">
      <c r="B27" s="14" t="s">
        <v>22</v>
      </c>
      <c r="C27" s="39">
        <v>691.85279999999977</v>
      </c>
      <c r="D27" s="15">
        <v>2.5</v>
      </c>
      <c r="E27" s="16">
        <f t="shared" ref="E27:E30" si="49">2.767*($C28-$C27)/((1/$D27-1/$D28)*E$25^2*$E$7*1000)</f>
        <v>16.901081955555554</v>
      </c>
      <c r="F27" s="16">
        <f t="shared" si="36"/>
        <v>4.2252704888888886</v>
      </c>
      <c r="G27" s="16">
        <f t="shared" si="37"/>
        <v>1.8778979950617285</v>
      </c>
      <c r="H27" s="16">
        <f t="shared" si="38"/>
        <v>1.0563176222222221</v>
      </c>
      <c r="I27" s="16">
        <f t="shared" si="39"/>
        <v>0.67604327822222232</v>
      </c>
      <c r="J27" s="16">
        <f t="shared" si="40"/>
        <v>0.46947449876543212</v>
      </c>
      <c r="K27" s="16">
        <f t="shared" si="41"/>
        <v>0.34492003990929704</v>
      </c>
      <c r="L27" s="16">
        <f t="shared" si="42"/>
        <v>0.26407940555555554</v>
      </c>
      <c r="M27" s="16">
        <f t="shared" si="43"/>
        <v>0.20865533278463647</v>
      </c>
      <c r="N27" s="16">
        <f t="shared" si="44"/>
        <v>0.16901081955555558</v>
      </c>
      <c r="O27" s="16">
        <f t="shared" si="45"/>
        <v>0.10816692451555554</v>
      </c>
      <c r="P27" s="16">
        <f t="shared" si="46"/>
        <v>7.5115919802469136E-2</v>
      </c>
      <c r="Q27" s="16">
        <f t="shared" si="47"/>
        <v>5.5187206385487533E-2</v>
      </c>
      <c r="R27" s="16">
        <f t="shared" si="48"/>
        <v>4.2252704888888895E-2</v>
      </c>
      <c r="S27" s="16">
        <f t="shared" ref="S27:S30" si="50">2.767*($C28-$C27)/((1/$D27-1/$D28)*S$25^2*$E$7*1000)</f>
        <v>3.3384853245541836E-2</v>
      </c>
      <c r="T27" s="16">
        <f t="shared" ref="T27:T30" si="51">2.767*($C28-$C27)/((1/$D27-1/$D28)*T$25^2*$E$7*1000)</f>
        <v>2.7041731128888885E-2</v>
      </c>
      <c r="U27" s="16"/>
      <c r="V27" s="16"/>
      <c r="W27" s="16"/>
      <c r="X27" s="16"/>
      <c r="Y27" s="16"/>
      <c r="Z27" s="16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37" t="s">
        <v>68</v>
      </c>
      <c r="AR27" s="33"/>
    </row>
    <row r="28" spans="2:44" ht="15.75" x14ac:dyDescent="0.25">
      <c r="B28" s="14" t="s">
        <v>23</v>
      </c>
      <c r="C28" s="39">
        <v>1021.6895999999998</v>
      </c>
      <c r="D28" s="17">
        <v>4</v>
      </c>
      <c r="E28" s="16">
        <f t="shared" si="49"/>
        <v>26.711953919999974</v>
      </c>
      <c r="F28" s="16">
        <f t="shared" si="36"/>
        <v>6.6779884799999936</v>
      </c>
      <c r="G28" s="16">
        <f t="shared" si="37"/>
        <v>2.9679948799999973</v>
      </c>
      <c r="H28" s="16">
        <f t="shared" si="38"/>
        <v>1.6694971199999984</v>
      </c>
      <c r="I28" s="16">
        <f t="shared" si="39"/>
        <v>1.068478156799999</v>
      </c>
      <c r="J28" s="16">
        <f t="shared" si="40"/>
        <v>0.74199871999999933</v>
      </c>
      <c r="K28" s="16">
        <f t="shared" si="41"/>
        <v>0.54514191673469337</v>
      </c>
      <c r="L28" s="16">
        <f t="shared" si="42"/>
        <v>0.4173742799999996</v>
      </c>
      <c r="M28" s="16">
        <f t="shared" si="43"/>
        <v>0.32977720888888862</v>
      </c>
      <c r="N28" s="16">
        <f t="shared" si="44"/>
        <v>0.26711953919999976</v>
      </c>
      <c r="O28" s="16">
        <f t="shared" si="45"/>
        <v>0.17095650508799987</v>
      </c>
      <c r="P28" s="16">
        <f t="shared" si="46"/>
        <v>0.11871979519999988</v>
      </c>
      <c r="Q28" s="16">
        <f t="shared" si="47"/>
        <v>8.7222706677550943E-2</v>
      </c>
      <c r="R28" s="16">
        <f t="shared" si="48"/>
        <v>6.6779884799999939E-2</v>
      </c>
      <c r="S28" s="16">
        <f t="shared" si="50"/>
        <v>5.2764353422222174E-2</v>
      </c>
      <c r="T28" s="16">
        <f t="shared" si="51"/>
        <v>4.2739126271999966E-2</v>
      </c>
      <c r="U28" s="16">
        <f t="shared" ref="U28:U30" si="52">2.767*($C29-$C28)/((1/$D28-1/$D29)*U$25^2*$E$7*1000)</f>
        <v>3.5321591960330544E-2</v>
      </c>
      <c r="V28" s="16">
        <f t="shared" ref="V28:V30" si="53">2.767*($C29-$C28)/((1/$D28-1/$D29)*V$25^2*$E$7*1000)</f>
        <v>2.967994879999997E-2</v>
      </c>
      <c r="W28" s="16">
        <f t="shared" ref="W28:W30" si="54">2.767*($C29-$C28)/((1/$D28-1/$D29)*W$25^2*$E$7*1000)</f>
        <v>2.5289423829585773E-2</v>
      </c>
      <c r="X28" s="16"/>
      <c r="Y28" s="16"/>
      <c r="Z28" s="16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37" t="s">
        <v>68</v>
      </c>
      <c r="AR28" s="33"/>
    </row>
    <row r="29" spans="2:44" ht="15.75" x14ac:dyDescent="0.25">
      <c r="B29" s="14" t="s">
        <v>24</v>
      </c>
      <c r="C29" s="39">
        <v>1311.3023999999996</v>
      </c>
      <c r="D29" s="17">
        <v>6</v>
      </c>
      <c r="E29" s="16">
        <f t="shared" si="49"/>
        <v>88.761596879999985</v>
      </c>
      <c r="F29" s="16">
        <f t="shared" si="36"/>
        <v>22.190399219999996</v>
      </c>
      <c r="G29" s="16">
        <f t="shared" si="37"/>
        <v>9.8623996533333305</v>
      </c>
      <c r="H29" s="16">
        <f t="shared" si="38"/>
        <v>5.5475998049999991</v>
      </c>
      <c r="I29" s="16">
        <f t="shared" si="39"/>
        <v>3.5504638751999988</v>
      </c>
      <c r="J29" s="16">
        <f t="shared" si="40"/>
        <v>2.4655999133333326</v>
      </c>
      <c r="K29" s="16">
        <f t="shared" si="41"/>
        <v>1.811461160816326</v>
      </c>
      <c r="L29" s="16">
        <f t="shared" si="42"/>
        <v>1.3868999512499998</v>
      </c>
      <c r="M29" s="16">
        <f t="shared" si="43"/>
        <v>1.0958221837037034</v>
      </c>
      <c r="N29" s="16">
        <f t="shared" si="44"/>
        <v>0.88761596879999971</v>
      </c>
      <c r="O29" s="16">
        <f t="shared" si="45"/>
        <v>0.56807422003199981</v>
      </c>
      <c r="P29" s="16">
        <f t="shared" si="46"/>
        <v>0.39449598613333325</v>
      </c>
      <c r="Q29" s="16">
        <f t="shared" si="47"/>
        <v>0.28983378573061219</v>
      </c>
      <c r="R29" s="16">
        <f t="shared" si="48"/>
        <v>0.22190399219999993</v>
      </c>
      <c r="S29" s="16">
        <f t="shared" si="50"/>
        <v>0.17533154939259257</v>
      </c>
      <c r="T29" s="16">
        <f t="shared" si="51"/>
        <v>0.14201855500799995</v>
      </c>
      <c r="U29" s="16">
        <f t="shared" si="52"/>
        <v>0.11737070661818179</v>
      </c>
      <c r="V29" s="16">
        <f t="shared" si="53"/>
        <v>9.8623996533333314E-2</v>
      </c>
      <c r="W29" s="16">
        <f t="shared" si="54"/>
        <v>8.4034647933727794E-2</v>
      </c>
      <c r="X29" s="16">
        <f t="shared" ref="X29:X30" si="55">2.767*($C30-$C29)/((1/$D29-1/$D30)*X$25^2*$E$7*1000)</f>
        <v>7.2458446432653048E-2</v>
      </c>
      <c r="Y29" s="16">
        <f t="shared" ref="Y29:Y30" si="56">2.767*($C30-$C29)/((1/$D29-1/$D30)*Y$25^2*$E$7*1000)</f>
        <v>5.5475998049999982E-2</v>
      </c>
      <c r="Z29" s="16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37" t="s">
        <v>68</v>
      </c>
      <c r="AR29" s="33"/>
    </row>
    <row r="30" spans="2:44" ht="15.75" x14ac:dyDescent="0.25">
      <c r="B30" s="14" t="s">
        <v>25</v>
      </c>
      <c r="C30" s="39">
        <v>2081.1897599999993</v>
      </c>
      <c r="D30" s="17">
        <v>10</v>
      </c>
      <c r="E30" s="16">
        <f t="shared" si="49"/>
        <v>209.65586055111115</v>
      </c>
      <c r="F30" s="16">
        <f t="shared" si="36"/>
        <v>52.413965137777787</v>
      </c>
      <c r="G30" s="16">
        <f t="shared" si="37"/>
        <v>23.295095616790128</v>
      </c>
      <c r="H30" s="16">
        <f t="shared" si="38"/>
        <v>13.103491284444447</v>
      </c>
      <c r="I30" s="16">
        <f t="shared" si="39"/>
        <v>8.3862344220444456</v>
      </c>
      <c r="J30" s="16">
        <f t="shared" si="40"/>
        <v>5.823773904197532</v>
      </c>
      <c r="K30" s="16">
        <f t="shared" si="41"/>
        <v>4.2786910316553293</v>
      </c>
      <c r="L30" s="16">
        <f t="shared" si="42"/>
        <v>3.2758728211111117</v>
      </c>
      <c r="M30" s="16">
        <f t="shared" si="43"/>
        <v>2.5883439574211251</v>
      </c>
      <c r="N30" s="16">
        <f t="shared" si="44"/>
        <v>2.0965586055111114</v>
      </c>
      <c r="O30" s="16">
        <f t="shared" si="45"/>
        <v>1.3417975075271111</v>
      </c>
      <c r="P30" s="16">
        <f t="shared" si="46"/>
        <v>0.93180382467160505</v>
      </c>
      <c r="Q30" s="16">
        <f t="shared" si="47"/>
        <v>0.68459056506485272</v>
      </c>
      <c r="R30" s="16">
        <f t="shared" si="48"/>
        <v>0.52413965137777785</v>
      </c>
      <c r="S30" s="16">
        <f t="shared" si="50"/>
        <v>0.41413503318737999</v>
      </c>
      <c r="T30" s="16">
        <f t="shared" si="51"/>
        <v>0.33544937688177778</v>
      </c>
      <c r="U30" s="16">
        <f t="shared" si="52"/>
        <v>0.27723088998494033</v>
      </c>
      <c r="V30" s="16">
        <f t="shared" si="53"/>
        <v>0.23295095616790126</v>
      </c>
      <c r="W30" s="16">
        <f t="shared" si="54"/>
        <v>0.19849075555134782</v>
      </c>
      <c r="X30" s="16">
        <f t="shared" si="55"/>
        <v>0.17114764126621318</v>
      </c>
      <c r="Y30" s="16">
        <f t="shared" si="56"/>
        <v>0.13103491284444446</v>
      </c>
      <c r="Z30" s="16">
        <f t="shared" ref="Z30" si="57">2.767*($C31-$C30)/((1/$D30-1/$D31)*Z$25^2*$E$7*1000)</f>
        <v>8.3862344220444446E-2</v>
      </c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37" t="s">
        <v>68</v>
      </c>
      <c r="AR30" s="33"/>
    </row>
    <row r="31" spans="2:44" ht="15.75" x14ac:dyDescent="0.25">
      <c r="B31" s="14" t="s">
        <v>26</v>
      </c>
      <c r="C31" s="39">
        <v>3104.0860799999996</v>
      </c>
      <c r="D31" s="17">
        <v>16</v>
      </c>
      <c r="E31" s="41">
        <v>2</v>
      </c>
      <c r="F31" s="41">
        <v>4</v>
      </c>
      <c r="G31" s="41">
        <v>6</v>
      </c>
      <c r="H31" s="41">
        <v>8</v>
      </c>
      <c r="I31" s="41">
        <v>10</v>
      </c>
      <c r="J31" s="41">
        <v>12</v>
      </c>
      <c r="K31" s="41">
        <v>14</v>
      </c>
      <c r="L31" s="41">
        <v>16</v>
      </c>
      <c r="M31" s="41">
        <v>18</v>
      </c>
      <c r="N31" s="41">
        <v>20</v>
      </c>
      <c r="O31" s="41">
        <v>25</v>
      </c>
      <c r="P31" s="41">
        <v>30</v>
      </c>
      <c r="Q31" s="41">
        <v>35</v>
      </c>
      <c r="R31" s="41">
        <v>40</v>
      </c>
      <c r="S31" s="41">
        <v>45</v>
      </c>
      <c r="T31" s="41">
        <v>50</v>
      </c>
      <c r="U31" s="41">
        <v>55</v>
      </c>
      <c r="V31" s="41">
        <v>60</v>
      </c>
      <c r="W31" s="41">
        <v>65</v>
      </c>
      <c r="X31" s="41">
        <v>70</v>
      </c>
      <c r="Y31" s="41">
        <v>80</v>
      </c>
      <c r="Z31" s="41">
        <v>100</v>
      </c>
      <c r="AA31" s="41">
        <v>120</v>
      </c>
      <c r="AB31" s="41">
        <v>140</v>
      </c>
      <c r="AC31" s="41">
        <v>160</v>
      </c>
      <c r="AD31" s="41">
        <v>180</v>
      </c>
      <c r="AE31" s="41">
        <v>200</v>
      </c>
      <c r="AF31" s="41">
        <v>250</v>
      </c>
      <c r="AG31" s="41">
        <v>300</v>
      </c>
      <c r="AH31" s="41">
        <v>350</v>
      </c>
      <c r="AI31" s="41">
        <v>400</v>
      </c>
      <c r="AJ31" s="41">
        <v>450</v>
      </c>
      <c r="AK31" s="41">
        <v>500</v>
      </c>
      <c r="AL31" s="41">
        <v>550</v>
      </c>
      <c r="AM31" s="41">
        <v>600</v>
      </c>
      <c r="AN31" s="41">
        <v>650</v>
      </c>
      <c r="AO31" s="37"/>
      <c r="AR31" s="33"/>
    </row>
    <row r="32" spans="2:44" ht="15.75" x14ac:dyDescent="0.25">
      <c r="B32" s="14" t="s">
        <v>27</v>
      </c>
      <c r="C32" s="39">
        <v>592.90175999999985</v>
      </c>
      <c r="D32" s="15">
        <v>1.5</v>
      </c>
      <c r="E32" s="16">
        <f>2.767*($C33-$C32)/((1/$D32-1/$D33)*E$31^2*$E$7*1000)</f>
        <v>7.790986560000003</v>
      </c>
      <c r="F32" s="16">
        <f t="shared" ref="F32:F36" si="58">2.767*($C33-$C32)/((1/$D32-1/$D33)*F$31^2*$E$7*1000)</f>
        <v>1.9477466400000008</v>
      </c>
      <c r="G32" s="16">
        <f t="shared" ref="G32:G36" si="59">2.767*($C33-$C32)/((1/$D32-1/$D33)*G$31^2*$E$7*1000)</f>
        <v>0.86566517333333359</v>
      </c>
      <c r="H32" s="16">
        <f t="shared" ref="H32:H36" si="60">2.767*($C33-$C32)/((1/$D32-1/$D33)*H$31^2*$E$7*1000)</f>
        <v>0.48693666000000019</v>
      </c>
      <c r="I32" s="16">
        <f t="shared" ref="I32:I36" si="61">2.767*($C33-$C32)/((1/$D32-1/$D33)*I$31^2*$E$7*1000)</f>
        <v>0.31163946240000007</v>
      </c>
      <c r="J32" s="16">
        <f t="shared" ref="J32:J36" si="62">2.767*($C33-$C32)/((1/$D32-1/$D33)*J$31^2*$E$7*1000)</f>
        <v>0.2164162933333334</v>
      </c>
      <c r="K32" s="16">
        <f t="shared" ref="K32:K36" si="63">2.767*($C33-$C32)/((1/$D32-1/$D33)*K$31^2*$E$7*1000)</f>
        <v>0.15899972571428575</v>
      </c>
      <c r="L32" s="16">
        <f t="shared" ref="L32:L36" si="64">2.767*($C33-$C32)/((1/$D32-1/$D33)*L$31^2*$E$7*1000)</f>
        <v>0.12173416500000005</v>
      </c>
      <c r="M32" s="16">
        <f t="shared" ref="M32:M36" si="65">2.767*($C33-$C32)/((1/$D32-1/$D33)*M$31^2*$E$7*1000)</f>
        <v>9.6185019259259291E-2</v>
      </c>
      <c r="N32" s="16">
        <f t="shared" ref="N32:N36" si="66">2.767*($C33-$C32)/((1/$D32-1/$D33)*N$31^2*$E$7*1000)</f>
        <v>7.7909865600000017E-2</v>
      </c>
      <c r="O32" s="16">
        <f t="shared" ref="O32:O36" si="67">2.767*($C33-$C32)/((1/$D32-1/$D33)*O$31^2*$E$7*1000)</f>
        <v>4.9862313984000012E-2</v>
      </c>
      <c r="P32" s="16">
        <f t="shared" ref="P32:P36" si="68">2.767*($C33-$C32)/((1/$D32-1/$D33)*P$31^2*$E$7*1000)</f>
        <v>3.4626606933333345E-2</v>
      </c>
      <c r="Q32" s="16">
        <f t="shared" ref="Q32:Q36" si="69">2.767*($C33-$C32)/((1/$D32-1/$D33)*Q$31^2*$E$7*1000)</f>
        <v>2.5439956114285723E-2</v>
      </c>
      <c r="R32" s="16">
        <f t="shared" ref="R32:R36" si="70">2.767*($C33-$C32)/((1/$D32-1/$D33)*R$31^2*$E$7*1000)</f>
        <v>1.9477466400000004E-2</v>
      </c>
      <c r="S32" s="16"/>
      <c r="T32" s="16"/>
      <c r="U32" s="16"/>
      <c r="V32" s="16"/>
      <c r="W32" s="16"/>
      <c r="X32" s="16"/>
      <c r="Y32" s="16"/>
      <c r="Z32" s="16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37" t="s">
        <v>69</v>
      </c>
      <c r="AR32" s="33"/>
    </row>
    <row r="33" spans="2:44" ht="15.75" x14ac:dyDescent="0.25">
      <c r="B33" s="14" t="s">
        <v>28</v>
      </c>
      <c r="C33" s="39">
        <v>863.20703999999989</v>
      </c>
      <c r="D33" s="15">
        <v>2.5</v>
      </c>
      <c r="E33" s="16">
        <f t="shared" ref="E33:E36" si="71">2.767*($C34-$C33)/((1/$D33-1/$D34)*E$31^2*$E$7*1000)</f>
        <v>20.343131573333327</v>
      </c>
      <c r="F33" s="16">
        <f t="shared" si="58"/>
        <v>5.0857828933333318</v>
      </c>
      <c r="G33" s="16">
        <f t="shared" si="59"/>
        <v>2.2603479525925922</v>
      </c>
      <c r="H33" s="16">
        <f t="shared" si="60"/>
        <v>1.2714457233333329</v>
      </c>
      <c r="I33" s="16">
        <f t="shared" si="61"/>
        <v>0.81372526293333325</v>
      </c>
      <c r="J33" s="16">
        <f t="shared" si="62"/>
        <v>0.56508698814814806</v>
      </c>
      <c r="K33" s="16">
        <f t="shared" si="63"/>
        <v>0.41516595047619032</v>
      </c>
      <c r="L33" s="16">
        <f t="shared" si="64"/>
        <v>0.31786143083333324</v>
      </c>
      <c r="M33" s="16">
        <f t="shared" si="65"/>
        <v>0.25114977251028797</v>
      </c>
      <c r="N33" s="16">
        <f t="shared" si="66"/>
        <v>0.20343131573333331</v>
      </c>
      <c r="O33" s="16">
        <f t="shared" si="67"/>
        <v>0.13019604206933327</v>
      </c>
      <c r="P33" s="16">
        <f t="shared" si="68"/>
        <v>9.041391810370368E-2</v>
      </c>
      <c r="Q33" s="16">
        <f t="shared" si="69"/>
        <v>6.642655207619047E-2</v>
      </c>
      <c r="R33" s="16">
        <f t="shared" si="70"/>
        <v>5.0857828933333328E-2</v>
      </c>
      <c r="S33" s="16">
        <f t="shared" ref="S33:S36" si="72">2.767*($C34-$C33)/((1/$D33-1/$D34)*S$31^2*$E$7*1000)</f>
        <v>4.0183963601646076E-2</v>
      </c>
      <c r="T33" s="16">
        <f t="shared" ref="T33:T36" si="73">2.767*($C34-$C33)/((1/$D33-1/$D34)*T$31^2*$E$7*1000)</f>
        <v>3.2549010517333318E-2</v>
      </c>
      <c r="U33" s="16"/>
      <c r="V33" s="16"/>
      <c r="W33" s="16"/>
      <c r="X33" s="16"/>
      <c r="Y33" s="16"/>
      <c r="Z33" s="16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37" t="s">
        <v>69</v>
      </c>
      <c r="AR33" s="33"/>
    </row>
    <row r="34" spans="2:44" ht="15.75" x14ac:dyDescent="0.25">
      <c r="B34" s="14" t="s">
        <v>29</v>
      </c>
      <c r="C34" s="39">
        <v>1260.2179199999998</v>
      </c>
      <c r="D34" s="17">
        <v>4</v>
      </c>
      <c r="E34" s="16">
        <f t="shared" si="71"/>
        <v>45.076422239999985</v>
      </c>
      <c r="F34" s="16">
        <f t="shared" si="58"/>
        <v>11.269105559999996</v>
      </c>
      <c r="G34" s="16">
        <f t="shared" si="59"/>
        <v>5.0084913599999989</v>
      </c>
      <c r="H34" s="16">
        <f t="shared" si="60"/>
        <v>2.8172763899999991</v>
      </c>
      <c r="I34" s="16">
        <f t="shared" si="61"/>
        <v>1.8030568895999994</v>
      </c>
      <c r="J34" s="16">
        <f t="shared" si="62"/>
        <v>1.2521228399999997</v>
      </c>
      <c r="K34" s="16">
        <f t="shared" si="63"/>
        <v>0.91992698448979549</v>
      </c>
      <c r="L34" s="16">
        <f t="shared" si="64"/>
        <v>0.70431909749999977</v>
      </c>
      <c r="M34" s="16">
        <f t="shared" si="65"/>
        <v>0.55649903999999983</v>
      </c>
      <c r="N34" s="16">
        <f t="shared" si="66"/>
        <v>0.45076422239999986</v>
      </c>
      <c r="O34" s="16">
        <f t="shared" si="67"/>
        <v>0.28848910233599995</v>
      </c>
      <c r="P34" s="16">
        <f t="shared" si="68"/>
        <v>0.20033965439999993</v>
      </c>
      <c r="Q34" s="16">
        <f t="shared" si="69"/>
        <v>0.14718831751836731</v>
      </c>
      <c r="R34" s="16">
        <f t="shared" si="70"/>
        <v>0.11269105559999996</v>
      </c>
      <c r="S34" s="16">
        <f t="shared" si="72"/>
        <v>8.903984639999997E-2</v>
      </c>
      <c r="T34" s="16">
        <f t="shared" si="73"/>
        <v>7.2122275583999987E-2</v>
      </c>
      <c r="U34" s="16">
        <f t="shared" ref="U34:U36" si="74">2.767*($C35-$C34)/((1/$D34-1/$D35)*U$31^2*$E$7*1000)</f>
        <v>5.9605186433057823E-2</v>
      </c>
      <c r="V34" s="16">
        <f t="shared" ref="V34:V36" si="75">2.767*($C35-$C34)/((1/$D34-1/$D35)*V$31^2*$E$7*1000)</f>
        <v>5.0084913599999982E-2</v>
      </c>
      <c r="W34" s="16">
        <f t="shared" ref="W34:W36" si="76">2.767*($C35-$C34)/((1/$D34-1/$D35)*W$31^2*$E$7*1000)</f>
        <v>4.2675902712426023E-2</v>
      </c>
      <c r="X34" s="16"/>
      <c r="Y34" s="16"/>
      <c r="Z34" s="16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37" t="s">
        <v>69</v>
      </c>
      <c r="AR34" s="33"/>
    </row>
    <row r="35" spans="2:44" ht="15.75" x14ac:dyDescent="0.25">
      <c r="B35" s="14" t="s">
        <v>30</v>
      </c>
      <c r="C35" s="39">
        <v>1748.9395199999997</v>
      </c>
      <c r="D35" s="17">
        <v>6</v>
      </c>
      <c r="E35" s="16">
        <f t="shared" si="71"/>
        <v>121.87328975999998</v>
      </c>
      <c r="F35" s="16">
        <f t="shared" si="58"/>
        <v>30.468322439999994</v>
      </c>
      <c r="G35" s="16">
        <f t="shared" si="59"/>
        <v>13.541476639999997</v>
      </c>
      <c r="H35" s="16">
        <f t="shared" si="60"/>
        <v>7.6170806099999986</v>
      </c>
      <c r="I35" s="16">
        <f t="shared" si="61"/>
        <v>4.8749315903999983</v>
      </c>
      <c r="J35" s="16">
        <f t="shared" si="62"/>
        <v>3.3853691599999993</v>
      </c>
      <c r="K35" s="16">
        <f t="shared" si="63"/>
        <v>2.4872099951020399</v>
      </c>
      <c r="L35" s="16">
        <f t="shared" si="64"/>
        <v>1.9042701524999996</v>
      </c>
      <c r="M35" s="16">
        <f t="shared" si="65"/>
        <v>1.5046085155555551</v>
      </c>
      <c r="N35" s="16">
        <f t="shared" si="66"/>
        <v>1.2187328975999996</v>
      </c>
      <c r="O35" s="16">
        <f t="shared" si="67"/>
        <v>0.7799890544639998</v>
      </c>
      <c r="P35" s="16">
        <f t="shared" si="68"/>
        <v>0.54165906559999988</v>
      </c>
      <c r="Q35" s="16">
        <f t="shared" si="69"/>
        <v>0.39795359921632645</v>
      </c>
      <c r="R35" s="16">
        <f t="shared" si="70"/>
        <v>0.3046832243999999</v>
      </c>
      <c r="S35" s="16">
        <f t="shared" si="72"/>
        <v>0.24073736248888883</v>
      </c>
      <c r="T35" s="16">
        <f t="shared" si="73"/>
        <v>0.19499726361599995</v>
      </c>
      <c r="U35" s="16">
        <f t="shared" si="74"/>
        <v>0.16115476331900822</v>
      </c>
      <c r="V35" s="16">
        <f t="shared" si="75"/>
        <v>0.13541476639999997</v>
      </c>
      <c r="W35" s="16">
        <f t="shared" si="76"/>
        <v>0.11538299622248518</v>
      </c>
      <c r="X35" s="16">
        <f t="shared" ref="X35:X36" si="77">2.767*($C36-$C35)/((1/$D35-1/$D36)*X$31^2*$E$7*1000)</f>
        <v>9.9488399804081612E-2</v>
      </c>
      <c r="Y35" s="16">
        <f t="shared" ref="Y35:Y36" si="78">2.767*($C36-$C35)/((1/$D35-1/$D36)*Y$31^2*$E$7*1000)</f>
        <v>7.6170806099999974E-2</v>
      </c>
      <c r="Z35" s="16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37" t="s">
        <v>69</v>
      </c>
      <c r="AR35" s="33"/>
    </row>
    <row r="36" spans="2:44" ht="15.75" x14ac:dyDescent="0.25">
      <c r="B36" s="14" t="s">
        <v>31</v>
      </c>
      <c r="C36" s="39">
        <v>2806.0262399999992</v>
      </c>
      <c r="D36" s="17">
        <v>10</v>
      </c>
      <c r="E36" s="16">
        <f t="shared" si="71"/>
        <v>298.20104113777768</v>
      </c>
      <c r="F36" s="16">
        <f t="shared" si="58"/>
        <v>74.55026028444442</v>
      </c>
      <c r="G36" s="16">
        <f t="shared" si="59"/>
        <v>33.133449015308635</v>
      </c>
      <c r="H36" s="16">
        <f t="shared" si="60"/>
        <v>18.637565071111105</v>
      </c>
      <c r="I36" s="16">
        <f t="shared" si="61"/>
        <v>11.92804164551111</v>
      </c>
      <c r="J36" s="16">
        <f t="shared" si="62"/>
        <v>8.2833622538271587</v>
      </c>
      <c r="K36" s="16">
        <f t="shared" si="63"/>
        <v>6.0857355334240344</v>
      </c>
      <c r="L36" s="16">
        <f t="shared" si="64"/>
        <v>4.6593912677777762</v>
      </c>
      <c r="M36" s="16">
        <f t="shared" si="65"/>
        <v>3.6814943350342921</v>
      </c>
      <c r="N36" s="16">
        <f t="shared" si="66"/>
        <v>2.9820104113777774</v>
      </c>
      <c r="O36" s="16">
        <f t="shared" si="67"/>
        <v>1.908486663281777</v>
      </c>
      <c r="P36" s="16">
        <f t="shared" si="68"/>
        <v>1.3253379606123452</v>
      </c>
      <c r="Q36" s="16">
        <f t="shared" si="69"/>
        <v>0.97371768534784564</v>
      </c>
      <c r="R36" s="16">
        <f t="shared" si="70"/>
        <v>0.74550260284444436</v>
      </c>
      <c r="S36" s="16">
        <f t="shared" si="72"/>
        <v>0.58903909360548667</v>
      </c>
      <c r="T36" s="16">
        <f t="shared" si="73"/>
        <v>0.47712166582044424</v>
      </c>
      <c r="U36" s="16">
        <f t="shared" si="74"/>
        <v>0.39431542629788785</v>
      </c>
      <c r="V36" s="16">
        <f t="shared" si="75"/>
        <v>0.3313344901530863</v>
      </c>
      <c r="W36" s="16">
        <f t="shared" si="76"/>
        <v>0.28232051231978955</v>
      </c>
      <c r="X36" s="16">
        <f t="shared" si="77"/>
        <v>0.24342942133696141</v>
      </c>
      <c r="Y36" s="16">
        <f t="shared" si="78"/>
        <v>0.18637565071111109</v>
      </c>
      <c r="Z36" s="16">
        <f t="shared" ref="Z36" si="79">2.767*($C37-$C36)/((1/$D36-1/$D37)*Z$31^2*$E$7*1000)</f>
        <v>0.11928041645511106</v>
      </c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37" t="s">
        <v>69</v>
      </c>
      <c r="AR36" s="33"/>
    </row>
    <row r="37" spans="2:44" ht="15.75" x14ac:dyDescent="0.25">
      <c r="B37" s="14" t="s">
        <v>32</v>
      </c>
      <c r="C37" s="39">
        <v>4260.9283199999991</v>
      </c>
      <c r="D37" s="17">
        <v>16</v>
      </c>
      <c r="E37" s="41">
        <v>2</v>
      </c>
      <c r="F37" s="41">
        <v>4</v>
      </c>
      <c r="G37" s="41">
        <v>6</v>
      </c>
      <c r="H37" s="41">
        <v>8</v>
      </c>
      <c r="I37" s="41">
        <v>10</v>
      </c>
      <c r="J37" s="41">
        <v>12</v>
      </c>
      <c r="K37" s="41">
        <v>14</v>
      </c>
      <c r="L37" s="41">
        <v>16</v>
      </c>
      <c r="M37" s="41">
        <v>18</v>
      </c>
      <c r="N37" s="41">
        <v>20</v>
      </c>
      <c r="O37" s="41">
        <v>25</v>
      </c>
      <c r="P37" s="41">
        <v>30</v>
      </c>
      <c r="Q37" s="41">
        <v>35</v>
      </c>
      <c r="R37" s="41">
        <v>40</v>
      </c>
      <c r="S37" s="41">
        <v>45</v>
      </c>
      <c r="T37" s="41">
        <v>50</v>
      </c>
      <c r="U37" s="41">
        <v>55</v>
      </c>
      <c r="V37" s="41">
        <v>60</v>
      </c>
      <c r="W37" s="41">
        <v>65</v>
      </c>
      <c r="X37" s="41">
        <v>70</v>
      </c>
      <c r="Y37" s="41">
        <v>80</v>
      </c>
      <c r="Z37" s="41">
        <v>100</v>
      </c>
      <c r="AA37" s="41">
        <v>120</v>
      </c>
      <c r="AB37" s="41">
        <v>140</v>
      </c>
      <c r="AC37" s="41">
        <v>160</v>
      </c>
      <c r="AD37" s="41">
        <v>180</v>
      </c>
      <c r="AE37" s="41">
        <v>200</v>
      </c>
      <c r="AF37" s="41">
        <v>250</v>
      </c>
      <c r="AG37" s="41">
        <v>300</v>
      </c>
      <c r="AH37" s="41">
        <v>350</v>
      </c>
      <c r="AI37" s="41">
        <v>400</v>
      </c>
      <c r="AJ37" s="41">
        <v>450</v>
      </c>
      <c r="AK37" s="41">
        <v>500</v>
      </c>
      <c r="AL37" s="41">
        <v>550</v>
      </c>
      <c r="AM37" s="41">
        <v>600</v>
      </c>
      <c r="AN37" s="41">
        <v>650</v>
      </c>
      <c r="AO37" s="37"/>
      <c r="AR37" s="33"/>
    </row>
    <row r="38" spans="2:44" ht="15.75" x14ac:dyDescent="0.25">
      <c r="B38" s="14" t="s">
        <v>33</v>
      </c>
      <c r="C38" s="39">
        <v>2234.4431999999993</v>
      </c>
      <c r="D38" s="17">
        <v>6</v>
      </c>
      <c r="E38" s="16">
        <f>1.8446*($C39-$C38)/((1/$D38-1/$D39)*E$37^2*$E$7*1000)</f>
        <v>111.82134903200006</v>
      </c>
      <c r="F38" s="16">
        <f t="shared" ref="F38:F47" si="80">1.8446*($C39-$C38)/((1/$D38-1/$D39)*F$37^2*$E$7*1000)</f>
        <v>27.955337258000014</v>
      </c>
      <c r="G38" s="16">
        <f t="shared" ref="G38:G47" si="81">1.8446*($C39-$C38)/((1/$D38-1/$D39)*G$37^2*$E$7*1000)</f>
        <v>12.424594336888894</v>
      </c>
      <c r="H38" s="16">
        <f t="shared" ref="H38:H47" si="82">1.8446*($C39-$C38)/((1/$D38-1/$D39)*H$37^2*$E$7*1000)</f>
        <v>6.9888343145000036</v>
      </c>
      <c r="I38" s="16">
        <f t="shared" ref="I38:I47" si="83">1.8446*($C39-$C38)/((1/$D38-1/$D39)*I$37^2*$E$7*1000)</f>
        <v>4.472853961280002</v>
      </c>
      <c r="J38" s="16">
        <f t="shared" ref="J38:J47" si="84">1.8446*($C39-$C38)/((1/$D38-1/$D39)*J$37^2*$E$7*1000)</f>
        <v>3.1061485842222236</v>
      </c>
      <c r="K38" s="16">
        <f t="shared" ref="K38:K47" si="85">1.8446*($C39-$C38)/((1/$D38-1/$D39)*K$37^2*$E$7*1000)</f>
        <v>2.2820683475918377</v>
      </c>
      <c r="L38" s="16">
        <f t="shared" ref="L38:L47" si="86">1.8446*($C39-$C38)/((1/$D38-1/$D39)*L$37^2*$E$7*1000)</f>
        <v>1.7472085786250009</v>
      </c>
      <c r="M38" s="16">
        <f t="shared" ref="M38:M47" si="87">1.8446*($C39-$C38)/((1/$D38-1/$D39)*M$37^2*$E$7*1000)</f>
        <v>1.3805104818765437</v>
      </c>
      <c r="N38" s="16">
        <f t="shared" ref="N38:N47" si="88">1.8446*($C39-$C38)/((1/$D38-1/$D39)*N$37^2*$E$7*1000)</f>
        <v>1.1182134903200005</v>
      </c>
      <c r="O38" s="16">
        <f t="shared" ref="O38:O47" si="89">1.8446*($C39-$C38)/((1/$D38-1/$D39)*O$37^2*$E$7*1000)</f>
        <v>0.71565663380480027</v>
      </c>
      <c r="P38" s="16">
        <f t="shared" ref="P38:P47" si="90">1.8446*($C39-$C38)/((1/$D38-1/$D39)*P$37^2*$E$7*1000)</f>
        <v>0.49698377347555583</v>
      </c>
      <c r="Q38" s="16">
        <f t="shared" ref="Q38:Q47" si="91">1.8446*($C39-$C38)/((1/$D38-1/$D39)*Q$37^2*$E$7*1000)</f>
        <v>0.36513093561469401</v>
      </c>
      <c r="R38" s="16">
        <f t="shared" ref="R38:R47" si="92">1.8446*($C39-$C38)/((1/$D38-1/$D39)*R$37^2*$E$7*1000)</f>
        <v>0.27955337258000013</v>
      </c>
      <c r="S38" s="16">
        <f t="shared" ref="S38:S47" si="93">1.8446*($C39-$C38)/((1/$D38-1/$D39)*S$37^2*$E$7*1000)</f>
        <v>0.22088167710024703</v>
      </c>
      <c r="T38" s="16">
        <f t="shared" ref="T38:T47" si="94">1.8446*($C39-$C38)/((1/$D38-1/$D39)*T$37^2*$E$7*1000)</f>
        <v>0.17891415845120007</v>
      </c>
      <c r="U38" s="16">
        <f t="shared" ref="U38:U47" si="95">1.8446*($C39-$C38)/((1/$D38-1/$D39)*U$37^2*$E$7*1000)</f>
        <v>0.1478629408687604</v>
      </c>
      <c r="V38" s="16">
        <f t="shared" ref="V38:V47" si="96">1.8446*($C39-$C38)/((1/$D38-1/$D39)*V$37^2*$E$7*1000)</f>
        <v>0.12424594336888896</v>
      </c>
      <c r="W38" s="16">
        <f t="shared" ref="W38:W47" si="97">1.8446*($C39-$C38)/((1/$D38-1/$D39)*W$37^2*$E$7*1000)</f>
        <v>0.10586636594745567</v>
      </c>
      <c r="X38" s="16">
        <f t="shared" ref="X38:X47" si="98">1.8446*($C39-$C38)/((1/$D38-1/$D39)*X$37^2*$E$7*1000)</f>
        <v>9.1282733903673502E-2</v>
      </c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37" t="s">
        <v>70</v>
      </c>
      <c r="AR38" s="33"/>
    </row>
    <row r="39" spans="2:44" ht="15.75" x14ac:dyDescent="0.25">
      <c r="B39" s="14" t="s">
        <v>34</v>
      </c>
      <c r="C39" s="39">
        <v>3689.3452799999995</v>
      </c>
      <c r="D39" s="17">
        <v>10</v>
      </c>
      <c r="E39" s="16">
        <f t="shared" ref="E39:E47" si="99">1.8446*($C40-$C39)/((1/$D39-1/$D40)*E$37^2*$E$7*1000)</f>
        <v>247.48885064533317</v>
      </c>
      <c r="F39" s="16">
        <f t="shared" si="80"/>
        <v>61.872212661333293</v>
      </c>
      <c r="G39" s="16">
        <f t="shared" si="81"/>
        <v>27.4987611828148</v>
      </c>
      <c r="H39" s="16">
        <f t="shared" si="82"/>
        <v>15.468053165333323</v>
      </c>
      <c r="I39" s="16">
        <f t="shared" si="83"/>
        <v>9.8995540258133286</v>
      </c>
      <c r="J39" s="16">
        <f t="shared" si="84"/>
        <v>6.8746902957036999</v>
      </c>
      <c r="K39" s="16">
        <f t="shared" si="85"/>
        <v>5.0507928703129217</v>
      </c>
      <c r="L39" s="16">
        <f t="shared" si="86"/>
        <v>3.8670132913333308</v>
      </c>
      <c r="M39" s="16">
        <f t="shared" si="87"/>
        <v>3.055417909201644</v>
      </c>
      <c r="N39" s="16">
        <f t="shared" si="88"/>
        <v>2.4748885064533321</v>
      </c>
      <c r="O39" s="16">
        <f t="shared" si="89"/>
        <v>1.5839286441301321</v>
      </c>
      <c r="P39" s="16">
        <f t="shared" si="90"/>
        <v>1.0999504473125918</v>
      </c>
      <c r="Q39" s="16">
        <f t="shared" si="91"/>
        <v>0.80812685925006766</v>
      </c>
      <c r="R39" s="16">
        <f t="shared" si="92"/>
        <v>0.61872212661333303</v>
      </c>
      <c r="S39" s="16">
        <f t="shared" si="93"/>
        <v>0.48886686547226299</v>
      </c>
      <c r="T39" s="16">
        <f t="shared" si="94"/>
        <v>0.39598216103253303</v>
      </c>
      <c r="U39" s="16">
        <f t="shared" si="95"/>
        <v>0.3272579843244075</v>
      </c>
      <c r="V39" s="16">
        <f t="shared" si="96"/>
        <v>0.27498761182814796</v>
      </c>
      <c r="W39" s="16">
        <f t="shared" si="97"/>
        <v>0.23430897102516751</v>
      </c>
      <c r="X39" s="16">
        <f t="shared" si="98"/>
        <v>0.20203171481251692</v>
      </c>
      <c r="Y39" s="16">
        <f t="shared" ref="Y39:Y47" si="100">1.8446*($C40-$C39)/((1/$D39-1/$D40)*Y$37^2*$E$7*1000)</f>
        <v>0.15468053165333326</v>
      </c>
      <c r="Z39" s="16">
        <f t="shared" ref="Z39:Z47" si="101">1.8446*($C40-$C39)/((1/$D39-1/$D40)*Z$37^2*$E$7*1000)</f>
        <v>9.8995540258133258E-2</v>
      </c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37" t="s">
        <v>70</v>
      </c>
      <c r="AR39" s="33"/>
    </row>
    <row r="40" spans="2:44" ht="15.75" x14ac:dyDescent="0.25">
      <c r="B40" s="14" t="s">
        <v>35</v>
      </c>
      <c r="C40" s="39">
        <v>5500.6319999999987</v>
      </c>
      <c r="D40" s="17">
        <v>16</v>
      </c>
      <c r="E40" s="16">
        <f t="shared" si="99"/>
        <v>646.61477411555541</v>
      </c>
      <c r="F40" s="16">
        <f t="shared" si="80"/>
        <v>161.65369352888885</v>
      </c>
      <c r="G40" s="16">
        <f t="shared" si="81"/>
        <v>71.846086012839493</v>
      </c>
      <c r="H40" s="16">
        <f t="shared" si="82"/>
        <v>40.413423382222213</v>
      </c>
      <c r="I40" s="16">
        <f t="shared" si="83"/>
        <v>25.864590964622217</v>
      </c>
      <c r="J40" s="16">
        <f t="shared" si="84"/>
        <v>17.961521503209873</v>
      </c>
      <c r="K40" s="16">
        <f t="shared" si="85"/>
        <v>13.196219879909293</v>
      </c>
      <c r="L40" s="16">
        <f t="shared" si="86"/>
        <v>10.103355845555553</v>
      </c>
      <c r="M40" s="16">
        <f t="shared" si="87"/>
        <v>7.9828984458710535</v>
      </c>
      <c r="N40" s="16">
        <f t="shared" si="88"/>
        <v>6.4661477411555541</v>
      </c>
      <c r="O40" s="16">
        <f t="shared" si="89"/>
        <v>4.1383345543395542</v>
      </c>
      <c r="P40" s="16">
        <f t="shared" si="90"/>
        <v>2.8738434405135793</v>
      </c>
      <c r="Q40" s="16">
        <f t="shared" si="91"/>
        <v>2.1113951807854869</v>
      </c>
      <c r="R40" s="16">
        <f t="shared" si="92"/>
        <v>1.6165369352888885</v>
      </c>
      <c r="S40" s="16">
        <f t="shared" si="93"/>
        <v>1.2772637513393685</v>
      </c>
      <c r="T40" s="16">
        <f t="shared" si="94"/>
        <v>1.0345836385848886</v>
      </c>
      <c r="U40" s="16">
        <f t="shared" si="95"/>
        <v>0.85502780048337912</v>
      </c>
      <c r="V40" s="16">
        <f t="shared" si="96"/>
        <v>0.71846086012839483</v>
      </c>
      <c r="W40" s="16">
        <f t="shared" si="97"/>
        <v>0.61217966780170918</v>
      </c>
      <c r="X40" s="16">
        <f t="shared" si="98"/>
        <v>0.52784879519637173</v>
      </c>
      <c r="Y40" s="16">
        <f t="shared" si="100"/>
        <v>0.40413423382222213</v>
      </c>
      <c r="Z40" s="16">
        <f t="shared" si="101"/>
        <v>0.25864590964622214</v>
      </c>
      <c r="AA40" s="16">
        <f t="shared" ref="AA40:AA47" si="102">1.8446*($C41-$C40)/((1/$D40-1/$D41)*AA$37^2*$E$7*1000)</f>
        <v>0.17961521503209871</v>
      </c>
      <c r="AB40" s="16">
        <f t="shared" ref="AB40:AB47" si="103">1.8446*($C41-$C40)/((1/$D40-1/$D41)*AB$37^2*$E$7*1000)</f>
        <v>0.13196219879909293</v>
      </c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37" t="s">
        <v>70</v>
      </c>
      <c r="AR40" s="33"/>
    </row>
    <row r="41" spans="2:44" ht="15.75" x14ac:dyDescent="0.25">
      <c r="B41" s="14" t="s">
        <v>36</v>
      </c>
      <c r="C41" s="39">
        <v>8340.0441599999976</v>
      </c>
      <c r="D41" s="17">
        <v>25</v>
      </c>
      <c r="E41" s="16">
        <f t="shared" si="99"/>
        <v>1656.7871935533333</v>
      </c>
      <c r="F41" s="16">
        <f t="shared" si="80"/>
        <v>414.19679838833332</v>
      </c>
      <c r="G41" s="16">
        <f t="shared" si="81"/>
        <v>184.08746595037036</v>
      </c>
      <c r="H41" s="16">
        <f t="shared" si="82"/>
        <v>103.54919959708333</v>
      </c>
      <c r="I41" s="16">
        <f t="shared" si="83"/>
        <v>66.271487742133331</v>
      </c>
      <c r="J41" s="16">
        <f t="shared" si="84"/>
        <v>46.02186648759259</v>
      </c>
      <c r="K41" s="16">
        <f t="shared" si="85"/>
        <v>33.811983541904766</v>
      </c>
      <c r="L41" s="16">
        <f t="shared" si="86"/>
        <v>25.887299899270833</v>
      </c>
      <c r="M41" s="16">
        <f t="shared" si="87"/>
        <v>20.454162883374487</v>
      </c>
      <c r="N41" s="16">
        <f t="shared" si="88"/>
        <v>16.567871935533333</v>
      </c>
      <c r="O41" s="16">
        <f t="shared" si="89"/>
        <v>10.603438038741334</v>
      </c>
      <c r="P41" s="16">
        <f t="shared" si="90"/>
        <v>7.363498638014816</v>
      </c>
      <c r="Q41" s="16">
        <f t="shared" si="91"/>
        <v>5.4099173667047626</v>
      </c>
      <c r="R41" s="16">
        <f t="shared" si="92"/>
        <v>4.1419679838833332</v>
      </c>
      <c r="S41" s="16">
        <f t="shared" si="93"/>
        <v>3.2726660613399177</v>
      </c>
      <c r="T41" s="16">
        <f t="shared" si="94"/>
        <v>2.6508595096853336</v>
      </c>
      <c r="U41" s="16">
        <f t="shared" si="95"/>
        <v>2.1907929832110193</v>
      </c>
      <c r="V41" s="16">
        <f t="shared" si="96"/>
        <v>1.840874659503704</v>
      </c>
      <c r="W41" s="16">
        <f t="shared" si="97"/>
        <v>1.5685559228907298</v>
      </c>
      <c r="X41" s="16">
        <f t="shared" si="98"/>
        <v>1.3524793416761907</v>
      </c>
      <c r="Y41" s="16">
        <f t="shared" si="100"/>
        <v>1.0354919959708333</v>
      </c>
      <c r="Z41" s="16">
        <f t="shared" si="101"/>
        <v>0.66271487742133339</v>
      </c>
      <c r="AA41" s="16">
        <f t="shared" si="102"/>
        <v>0.460218664875926</v>
      </c>
      <c r="AB41" s="16">
        <f t="shared" si="103"/>
        <v>0.33811983541904767</v>
      </c>
      <c r="AC41" s="16">
        <f t="shared" ref="AC41:AC47" si="104">1.8446*($C42-$C41)/((1/$D41-1/$D42)*AC$37^2*$E$7*1000)</f>
        <v>0.25887299899270833</v>
      </c>
      <c r="AD41" s="16">
        <f t="shared" ref="AD41:AD47" si="105">1.8446*($C42-$C41)/((1/$D41-1/$D42)*AD$37^2*$E$7*1000)</f>
        <v>0.20454162883374485</v>
      </c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37" t="s">
        <v>70</v>
      </c>
      <c r="AR41" s="33"/>
    </row>
    <row r="42" spans="2:44" ht="15.75" x14ac:dyDescent="0.25">
      <c r="B42" s="14" t="s">
        <v>37</v>
      </c>
      <c r="C42" s="39">
        <v>12035.423039999998</v>
      </c>
      <c r="D42" s="17">
        <v>35</v>
      </c>
      <c r="E42" s="16">
        <f t="shared" si="99"/>
        <v>2987.3987290311115</v>
      </c>
      <c r="F42" s="16">
        <f t="shared" si="80"/>
        <v>746.84968225777789</v>
      </c>
      <c r="G42" s="16">
        <f t="shared" si="81"/>
        <v>331.93319211456793</v>
      </c>
      <c r="H42" s="16">
        <f t="shared" si="82"/>
        <v>186.71242056444447</v>
      </c>
      <c r="I42" s="16">
        <f t="shared" si="83"/>
        <v>119.49594916124445</v>
      </c>
      <c r="J42" s="16">
        <f t="shared" si="84"/>
        <v>82.983298028641983</v>
      </c>
      <c r="K42" s="16">
        <f t="shared" si="85"/>
        <v>60.967321000634925</v>
      </c>
      <c r="L42" s="16">
        <f t="shared" si="86"/>
        <v>46.678105141111118</v>
      </c>
      <c r="M42" s="16">
        <f t="shared" si="87"/>
        <v>36.881465790507548</v>
      </c>
      <c r="N42" s="16">
        <f t="shared" si="88"/>
        <v>29.873987290311113</v>
      </c>
      <c r="O42" s="16">
        <f t="shared" si="89"/>
        <v>19.119351865799111</v>
      </c>
      <c r="P42" s="16">
        <f t="shared" si="90"/>
        <v>13.277327684582716</v>
      </c>
      <c r="Q42" s="16">
        <f t="shared" si="91"/>
        <v>9.7547713601015875</v>
      </c>
      <c r="R42" s="16">
        <f t="shared" si="92"/>
        <v>7.4684968225777784</v>
      </c>
      <c r="S42" s="16">
        <f t="shared" si="93"/>
        <v>5.9010345264812072</v>
      </c>
      <c r="T42" s="16">
        <f t="shared" si="94"/>
        <v>4.7798379664497777</v>
      </c>
      <c r="U42" s="16">
        <f t="shared" si="95"/>
        <v>3.9502793111155192</v>
      </c>
      <c r="V42" s="16">
        <f t="shared" si="96"/>
        <v>3.3193319211456789</v>
      </c>
      <c r="W42" s="16">
        <f t="shared" si="97"/>
        <v>2.8283064890235377</v>
      </c>
      <c r="X42" s="16">
        <f t="shared" si="98"/>
        <v>2.4386928400253969</v>
      </c>
      <c r="Y42" s="16">
        <f t="shared" si="100"/>
        <v>1.8671242056444446</v>
      </c>
      <c r="Z42" s="16">
        <f t="shared" si="101"/>
        <v>1.1949594916124444</v>
      </c>
      <c r="AA42" s="16">
        <f t="shared" si="102"/>
        <v>0.82983298028641972</v>
      </c>
      <c r="AB42" s="16">
        <f t="shared" si="103"/>
        <v>0.60967321000634922</v>
      </c>
      <c r="AC42" s="16">
        <f t="shared" si="104"/>
        <v>0.46678105141111115</v>
      </c>
      <c r="AD42" s="16">
        <f t="shared" si="105"/>
        <v>0.36881465790507545</v>
      </c>
      <c r="AE42" s="16">
        <f t="shared" ref="AE42:AE47" si="106">1.8446*($C43-$C42)/((1/$D42-1/$D43)*AE$37^2*$E$7*1000)</f>
        <v>0.2987398729031111</v>
      </c>
      <c r="AF42" s="16">
        <f t="shared" ref="AF42:AF47" si="107">1.8446*($C43-$C42)/((1/$D42-1/$D43)*AF$37^2*$E$7*1000)</f>
        <v>0.19119351865799109</v>
      </c>
      <c r="AG42" s="16"/>
      <c r="AH42" s="16"/>
      <c r="AI42" s="16"/>
      <c r="AJ42" s="16"/>
      <c r="AK42" s="16"/>
      <c r="AL42" s="16"/>
      <c r="AM42" s="16"/>
      <c r="AN42" s="16"/>
      <c r="AO42" s="37" t="s">
        <v>70</v>
      </c>
      <c r="AR42" s="33"/>
    </row>
    <row r="43" spans="2:44" ht="15.75" x14ac:dyDescent="0.25">
      <c r="B43" s="14" t="s">
        <v>38</v>
      </c>
      <c r="C43" s="39">
        <v>17032.852799999997</v>
      </c>
      <c r="D43" s="17">
        <v>50</v>
      </c>
      <c r="E43" s="16">
        <f t="shared" si="99"/>
        <v>6735.3530102133318</v>
      </c>
      <c r="F43" s="16">
        <f t="shared" si="80"/>
        <v>1683.8382525533329</v>
      </c>
      <c r="G43" s="16">
        <f t="shared" si="81"/>
        <v>748.37255669037017</v>
      </c>
      <c r="H43" s="16">
        <f t="shared" si="82"/>
        <v>420.95956313833324</v>
      </c>
      <c r="I43" s="16">
        <f t="shared" si="83"/>
        <v>269.41412040853322</v>
      </c>
      <c r="J43" s="16">
        <f t="shared" si="84"/>
        <v>187.09313917259254</v>
      </c>
      <c r="K43" s="16">
        <f t="shared" si="85"/>
        <v>137.45618388190474</v>
      </c>
      <c r="L43" s="16">
        <f t="shared" si="86"/>
        <v>105.23989078458331</v>
      </c>
      <c r="M43" s="16">
        <f t="shared" si="87"/>
        <v>83.152506298930021</v>
      </c>
      <c r="N43" s="16">
        <f t="shared" si="88"/>
        <v>67.353530102133305</v>
      </c>
      <c r="O43" s="16">
        <f t="shared" si="89"/>
        <v>43.106259265365324</v>
      </c>
      <c r="P43" s="16">
        <f t="shared" si="90"/>
        <v>29.934902267614813</v>
      </c>
      <c r="Q43" s="16">
        <f t="shared" si="91"/>
        <v>21.99298942110476</v>
      </c>
      <c r="R43" s="16">
        <f t="shared" si="92"/>
        <v>16.838382525533326</v>
      </c>
      <c r="S43" s="16">
        <f t="shared" si="93"/>
        <v>13.304401007828803</v>
      </c>
      <c r="T43" s="16">
        <f t="shared" si="94"/>
        <v>10.776564816341331</v>
      </c>
      <c r="U43" s="16">
        <f t="shared" si="95"/>
        <v>8.9062519143316781</v>
      </c>
      <c r="V43" s="16">
        <f t="shared" si="96"/>
        <v>7.4837255669037033</v>
      </c>
      <c r="W43" s="16">
        <f t="shared" si="97"/>
        <v>6.3766655717996041</v>
      </c>
      <c r="X43" s="16">
        <f t="shared" si="98"/>
        <v>5.4982473552761899</v>
      </c>
      <c r="Y43" s="16">
        <f t="shared" si="100"/>
        <v>4.2095956313833316</v>
      </c>
      <c r="Z43" s="16">
        <f t="shared" si="101"/>
        <v>2.6941412040853328</v>
      </c>
      <c r="AA43" s="16">
        <f t="shared" si="102"/>
        <v>1.8709313917259258</v>
      </c>
      <c r="AB43" s="16">
        <f t="shared" si="103"/>
        <v>1.3745618388190475</v>
      </c>
      <c r="AC43" s="16">
        <f t="shared" si="104"/>
        <v>1.0523989078458329</v>
      </c>
      <c r="AD43" s="16">
        <f t="shared" si="105"/>
        <v>0.83152506298930018</v>
      </c>
      <c r="AE43" s="16">
        <f t="shared" si="106"/>
        <v>0.67353530102133319</v>
      </c>
      <c r="AF43" s="16">
        <f t="shared" si="107"/>
        <v>0.43106259265365326</v>
      </c>
      <c r="AG43" s="16">
        <f t="shared" ref="AG43:AG47" si="108">1.8446*($C44-$C43)/((1/$D43-1/$D44)*AG$37^2*$E$7*1000)</f>
        <v>0.2993490226761481</v>
      </c>
      <c r="AH43" s="16"/>
      <c r="AI43" s="16"/>
      <c r="AJ43" s="16"/>
      <c r="AK43" s="16"/>
      <c r="AL43" s="16"/>
      <c r="AM43" s="16"/>
      <c r="AN43" s="16"/>
      <c r="AO43" s="37" t="s">
        <v>70</v>
      </c>
      <c r="AR43" s="33"/>
    </row>
    <row r="44" spans="2:44" ht="15.75" x14ac:dyDescent="0.25">
      <c r="B44" s="14" t="s">
        <v>39</v>
      </c>
      <c r="C44" s="39">
        <v>24544.282559999996</v>
      </c>
      <c r="D44" s="17">
        <v>70</v>
      </c>
      <c r="E44" s="16">
        <f t="shared" si="99"/>
        <v>9607.2665604309313</v>
      </c>
      <c r="F44" s="16">
        <f t="shared" si="80"/>
        <v>2401.8166401077328</v>
      </c>
      <c r="G44" s="16">
        <f t="shared" si="81"/>
        <v>1067.4740622701036</v>
      </c>
      <c r="H44" s="16">
        <f t="shared" si="82"/>
        <v>600.45416002693321</v>
      </c>
      <c r="I44" s="16">
        <f t="shared" si="83"/>
        <v>384.29066241723729</v>
      </c>
      <c r="J44" s="16">
        <f t="shared" si="84"/>
        <v>266.86851556752589</v>
      </c>
      <c r="K44" s="16">
        <f t="shared" si="85"/>
        <v>196.06666449859046</v>
      </c>
      <c r="L44" s="16">
        <f t="shared" si="86"/>
        <v>150.1135400067333</v>
      </c>
      <c r="M44" s="16">
        <f t="shared" si="87"/>
        <v>118.60822914112261</v>
      </c>
      <c r="N44" s="16">
        <f t="shared" si="88"/>
        <v>96.072665604309321</v>
      </c>
      <c r="O44" s="16">
        <f t="shared" si="89"/>
        <v>61.486505986757962</v>
      </c>
      <c r="P44" s="16">
        <f t="shared" si="90"/>
        <v>42.698962490804142</v>
      </c>
      <c r="Q44" s="16">
        <f t="shared" si="91"/>
        <v>31.370666319774475</v>
      </c>
      <c r="R44" s="16">
        <f t="shared" si="92"/>
        <v>24.01816640107733</v>
      </c>
      <c r="S44" s="16">
        <f t="shared" si="93"/>
        <v>18.977316662579621</v>
      </c>
      <c r="T44" s="16">
        <f t="shared" si="94"/>
        <v>15.37162649668949</v>
      </c>
      <c r="U44" s="16">
        <f t="shared" si="95"/>
        <v>12.703823550983049</v>
      </c>
      <c r="V44" s="16">
        <f t="shared" si="96"/>
        <v>10.674740622701036</v>
      </c>
      <c r="W44" s="16">
        <f t="shared" si="97"/>
        <v>9.0956369802896404</v>
      </c>
      <c r="X44" s="16">
        <f t="shared" si="98"/>
        <v>7.8426665799436188</v>
      </c>
      <c r="Y44" s="16">
        <f t="shared" si="100"/>
        <v>6.0045416002693326</v>
      </c>
      <c r="Z44" s="16">
        <f t="shared" si="101"/>
        <v>3.8429066241723726</v>
      </c>
      <c r="AA44" s="16">
        <f t="shared" si="102"/>
        <v>2.6686851556752589</v>
      </c>
      <c r="AB44" s="16">
        <f t="shared" si="103"/>
        <v>1.9606666449859047</v>
      </c>
      <c r="AC44" s="16">
        <f t="shared" si="104"/>
        <v>1.5011354000673331</v>
      </c>
      <c r="AD44" s="16">
        <f t="shared" si="105"/>
        <v>1.1860822914112263</v>
      </c>
      <c r="AE44" s="16">
        <f t="shared" si="106"/>
        <v>0.96072665604309315</v>
      </c>
      <c r="AF44" s="16">
        <f t="shared" si="107"/>
        <v>0.61486505986757967</v>
      </c>
      <c r="AG44" s="16">
        <f t="shared" si="108"/>
        <v>0.42698962490804143</v>
      </c>
      <c r="AH44" s="16">
        <f t="shared" ref="AH44:AH47" si="109">1.8446*($C45-$C44)/((1/$D44-1/$D45)*AH$37^2*$E$7*1000)</f>
        <v>0.31370666319774471</v>
      </c>
      <c r="AI44" s="16">
        <f t="shared" ref="AI44:AI47" si="110">1.8446*($C45-$C44)/((1/$D44-1/$D45)*AI$37^2*$E$7*1000)</f>
        <v>0.24018166401077329</v>
      </c>
      <c r="AJ44" s="16">
        <f t="shared" ref="AJ44:AJ47" si="111">1.8446*($C45-$C44)/((1/$D44-1/$D45)*AJ$37^2*$E$7*1000)</f>
        <v>0.18977316662579616</v>
      </c>
      <c r="AK44" s="16"/>
      <c r="AL44" s="16"/>
      <c r="AM44" s="16"/>
      <c r="AN44" s="16"/>
      <c r="AO44" s="37" t="s">
        <v>70</v>
      </c>
      <c r="AR44" s="33"/>
    </row>
    <row r="45" spans="2:44" ht="15.75" x14ac:dyDescent="0.25">
      <c r="B45" s="20" t="s">
        <v>40</v>
      </c>
      <c r="C45" s="40">
        <v>31593.136319999994</v>
      </c>
      <c r="D45" s="34">
        <v>95</v>
      </c>
      <c r="E45" s="16">
        <f t="shared" si="99"/>
        <v>26351.047855570912</v>
      </c>
      <c r="F45" s="16">
        <f t="shared" si="80"/>
        <v>6587.7619638927281</v>
      </c>
      <c r="G45" s="16">
        <f t="shared" si="81"/>
        <v>2927.8942061745461</v>
      </c>
      <c r="H45" s="16">
        <f t="shared" si="82"/>
        <v>1646.940490973182</v>
      </c>
      <c r="I45" s="16">
        <f t="shared" si="83"/>
        <v>1054.0419142228363</v>
      </c>
      <c r="J45" s="16">
        <f t="shared" si="84"/>
        <v>731.97355154363652</v>
      </c>
      <c r="K45" s="16">
        <f t="shared" si="85"/>
        <v>537.77648684838596</v>
      </c>
      <c r="L45" s="16">
        <f t="shared" si="86"/>
        <v>411.73512274329551</v>
      </c>
      <c r="M45" s="16">
        <f t="shared" si="87"/>
        <v>325.32157846383842</v>
      </c>
      <c r="N45" s="16">
        <f t="shared" si="88"/>
        <v>263.51047855570908</v>
      </c>
      <c r="O45" s="16">
        <f t="shared" si="89"/>
        <v>168.64670627565383</v>
      </c>
      <c r="P45" s="16">
        <f t="shared" si="90"/>
        <v>117.11576824698184</v>
      </c>
      <c r="Q45" s="16">
        <f t="shared" si="91"/>
        <v>86.044237895741759</v>
      </c>
      <c r="R45" s="16">
        <f t="shared" si="92"/>
        <v>65.877619638927271</v>
      </c>
      <c r="S45" s="16">
        <f t="shared" si="93"/>
        <v>52.051452554214151</v>
      </c>
      <c r="T45" s="16">
        <f t="shared" si="94"/>
        <v>42.161676568913457</v>
      </c>
      <c r="U45" s="16">
        <f t="shared" si="95"/>
        <v>34.844360800754927</v>
      </c>
      <c r="V45" s="16">
        <f t="shared" si="96"/>
        <v>29.278942061745461</v>
      </c>
      <c r="W45" s="16">
        <f t="shared" si="97"/>
        <v>24.94773761474169</v>
      </c>
      <c r="X45" s="16">
        <f t="shared" si="98"/>
        <v>21.51105947393544</v>
      </c>
      <c r="Y45" s="16">
        <f t="shared" si="100"/>
        <v>16.469404909731818</v>
      </c>
      <c r="Z45" s="16">
        <f t="shared" si="101"/>
        <v>10.540419142228364</v>
      </c>
      <c r="AA45" s="16">
        <f t="shared" si="102"/>
        <v>7.3197355154363652</v>
      </c>
      <c r="AB45" s="16">
        <f t="shared" si="103"/>
        <v>5.3777648684838599</v>
      </c>
      <c r="AC45" s="16">
        <f t="shared" si="104"/>
        <v>4.1173512274329545</v>
      </c>
      <c r="AD45" s="16">
        <f t="shared" si="105"/>
        <v>3.2532157846383845</v>
      </c>
      <c r="AE45" s="16">
        <f t="shared" si="106"/>
        <v>2.635104785557091</v>
      </c>
      <c r="AF45" s="16">
        <f t="shared" si="107"/>
        <v>1.6864670627565383</v>
      </c>
      <c r="AG45" s="16">
        <f t="shared" si="108"/>
        <v>1.1711576824698182</v>
      </c>
      <c r="AH45" s="16">
        <f t="shared" si="109"/>
        <v>0.86044237895741749</v>
      </c>
      <c r="AI45" s="16">
        <f t="shared" si="110"/>
        <v>0.65877619638927276</v>
      </c>
      <c r="AJ45" s="16">
        <f t="shared" si="111"/>
        <v>0.5205145255421415</v>
      </c>
      <c r="AK45" s="16">
        <f t="shared" ref="AK45:AK47" si="112">1.8446*($C46-$C45)/((1/$D45-1/$D46)*AK$37^2*$E$7*1000)</f>
        <v>0.42161676568913459</v>
      </c>
      <c r="AL45" s="16"/>
      <c r="AM45" s="16"/>
      <c r="AN45" s="16"/>
      <c r="AO45" s="37" t="s">
        <v>70</v>
      </c>
      <c r="AR45" s="33"/>
    </row>
    <row r="46" spans="2:44" ht="15.75" x14ac:dyDescent="0.25">
      <c r="B46" s="14" t="s">
        <v>41</v>
      </c>
      <c r="C46" s="39">
        <v>51442.47359999999</v>
      </c>
      <c r="D46" s="17">
        <v>150</v>
      </c>
      <c r="E46" s="16">
        <f t="shared" si="99"/>
        <v>42038.979790788566</v>
      </c>
      <c r="F46" s="16">
        <f t="shared" si="80"/>
        <v>10509.744947697141</v>
      </c>
      <c r="G46" s="16">
        <f t="shared" si="81"/>
        <v>4670.9977545320626</v>
      </c>
      <c r="H46" s="16">
        <f t="shared" si="82"/>
        <v>2627.4362369242854</v>
      </c>
      <c r="I46" s="16">
        <f t="shared" si="83"/>
        <v>1681.5591916315427</v>
      </c>
      <c r="J46" s="16">
        <f t="shared" si="84"/>
        <v>1167.7494386330156</v>
      </c>
      <c r="K46" s="16">
        <f t="shared" si="85"/>
        <v>857.9383630773176</v>
      </c>
      <c r="L46" s="16">
        <f t="shared" si="86"/>
        <v>656.85905923107134</v>
      </c>
      <c r="M46" s="16">
        <f t="shared" si="87"/>
        <v>518.9997505035625</v>
      </c>
      <c r="N46" s="16">
        <f t="shared" si="88"/>
        <v>420.38979790788568</v>
      </c>
      <c r="O46" s="16">
        <f t="shared" si="89"/>
        <v>269.04947066104683</v>
      </c>
      <c r="P46" s="16">
        <f t="shared" si="90"/>
        <v>186.83991018128248</v>
      </c>
      <c r="Q46" s="16">
        <f t="shared" si="91"/>
        <v>137.27013809237081</v>
      </c>
      <c r="R46" s="16">
        <f t="shared" si="92"/>
        <v>105.09744947697142</v>
      </c>
      <c r="S46" s="16">
        <f t="shared" si="93"/>
        <v>83.039960080569998</v>
      </c>
      <c r="T46" s="16">
        <f t="shared" si="94"/>
        <v>67.262367665261706</v>
      </c>
      <c r="U46" s="16">
        <f t="shared" si="95"/>
        <v>55.588733607654298</v>
      </c>
      <c r="V46" s="16">
        <f t="shared" si="96"/>
        <v>46.709977545320619</v>
      </c>
      <c r="W46" s="16">
        <f t="shared" si="97"/>
        <v>39.80021755340929</v>
      </c>
      <c r="X46" s="16">
        <f t="shared" si="98"/>
        <v>34.317534523092704</v>
      </c>
      <c r="Y46" s="16">
        <f t="shared" si="100"/>
        <v>26.274362369242855</v>
      </c>
      <c r="Z46" s="16">
        <f t="shared" si="101"/>
        <v>16.815591916315427</v>
      </c>
      <c r="AA46" s="16">
        <f t="shared" si="102"/>
        <v>11.677494386330155</v>
      </c>
      <c r="AB46" s="16">
        <f t="shared" si="103"/>
        <v>8.5793836307731759</v>
      </c>
      <c r="AC46" s="16">
        <f t="shared" si="104"/>
        <v>6.5685905923107137</v>
      </c>
      <c r="AD46" s="16">
        <f t="shared" si="105"/>
        <v>5.1899975050356248</v>
      </c>
      <c r="AE46" s="16">
        <f t="shared" si="106"/>
        <v>4.2038979790788567</v>
      </c>
      <c r="AF46" s="16">
        <f t="shared" si="107"/>
        <v>2.6904947066104681</v>
      </c>
      <c r="AG46" s="16">
        <f t="shared" si="108"/>
        <v>1.868399101812825</v>
      </c>
      <c r="AH46" s="16">
        <f t="shared" si="109"/>
        <v>1.3727013809237081</v>
      </c>
      <c r="AI46" s="16">
        <f t="shared" si="110"/>
        <v>1.0509744947697142</v>
      </c>
      <c r="AJ46" s="16">
        <f t="shared" si="111"/>
        <v>0.83039960080570008</v>
      </c>
      <c r="AK46" s="16">
        <f t="shared" si="112"/>
        <v>0.67262367665261702</v>
      </c>
      <c r="AL46" s="16">
        <f t="shared" ref="AL46:AL47" si="113">1.8446*($C47-$C46)/((1/$D46-1/$D47)*AL$37^2*$E$7*1000)</f>
        <v>0.55588733607654295</v>
      </c>
      <c r="AM46" s="16">
        <f t="shared" ref="AM46:AM47" si="114">1.8446*($C47-$C46)/((1/$D46-1/$D47)*AM$37^2*$E$7*1000)</f>
        <v>0.46709977545320625</v>
      </c>
      <c r="AN46" s="16"/>
      <c r="AO46" s="37" t="s">
        <v>70</v>
      </c>
      <c r="AR46" s="33"/>
    </row>
    <row r="47" spans="2:44" ht="15.75" x14ac:dyDescent="0.25">
      <c r="B47" s="14" t="s">
        <v>42</v>
      </c>
      <c r="C47" s="39">
        <v>61790.499839999989</v>
      </c>
      <c r="D47" s="17">
        <v>185</v>
      </c>
      <c r="E47" s="16">
        <f t="shared" si="99"/>
        <v>84150.810944151221</v>
      </c>
      <c r="F47" s="16">
        <f t="shared" si="80"/>
        <v>21037.702736037805</v>
      </c>
      <c r="G47" s="16">
        <f t="shared" si="81"/>
        <v>9350.0901049056902</v>
      </c>
      <c r="H47" s="16">
        <f t="shared" si="82"/>
        <v>5259.4256840094513</v>
      </c>
      <c r="I47" s="16">
        <f t="shared" si="83"/>
        <v>3366.032437766049</v>
      </c>
      <c r="J47" s="16">
        <f t="shared" si="84"/>
        <v>2337.5225262264225</v>
      </c>
      <c r="K47" s="16">
        <f t="shared" si="85"/>
        <v>1717.3634886561474</v>
      </c>
      <c r="L47" s="16">
        <f t="shared" si="86"/>
        <v>1314.8564210023628</v>
      </c>
      <c r="M47" s="16">
        <f t="shared" si="87"/>
        <v>1038.8989005450769</v>
      </c>
      <c r="N47" s="16">
        <f t="shared" si="88"/>
        <v>841.50810944151226</v>
      </c>
      <c r="O47" s="16">
        <f t="shared" si="89"/>
        <v>538.56519004256779</v>
      </c>
      <c r="P47" s="16">
        <f t="shared" si="90"/>
        <v>374.00360419622768</v>
      </c>
      <c r="Q47" s="16">
        <f t="shared" si="91"/>
        <v>274.77815818498357</v>
      </c>
      <c r="R47" s="16">
        <f t="shared" si="92"/>
        <v>210.37702736037807</v>
      </c>
      <c r="S47" s="16">
        <f t="shared" si="93"/>
        <v>166.22382408721228</v>
      </c>
      <c r="T47" s="16">
        <f t="shared" si="94"/>
        <v>134.64129751064195</v>
      </c>
      <c r="U47" s="16">
        <f t="shared" si="95"/>
        <v>111.27379959557186</v>
      </c>
      <c r="V47" s="16">
        <f t="shared" si="96"/>
        <v>93.500901049056921</v>
      </c>
      <c r="W47" s="16">
        <f t="shared" si="97"/>
        <v>79.66940681103074</v>
      </c>
      <c r="X47" s="16">
        <f t="shared" si="98"/>
        <v>68.694539546245892</v>
      </c>
      <c r="Y47" s="16">
        <f t="shared" si="100"/>
        <v>52.594256840094516</v>
      </c>
      <c r="Z47" s="16">
        <f t="shared" si="101"/>
        <v>33.660324377660487</v>
      </c>
      <c r="AA47" s="16">
        <f t="shared" si="102"/>
        <v>23.37522526226423</v>
      </c>
      <c r="AB47" s="16">
        <f t="shared" si="103"/>
        <v>17.173634886561473</v>
      </c>
      <c r="AC47" s="16">
        <f t="shared" si="104"/>
        <v>13.148564210023629</v>
      </c>
      <c r="AD47" s="16">
        <f t="shared" si="105"/>
        <v>10.388989005450767</v>
      </c>
      <c r="AE47" s="16">
        <f t="shared" si="106"/>
        <v>8.4150810944151218</v>
      </c>
      <c r="AF47" s="16">
        <f t="shared" si="107"/>
        <v>5.3856519004256782</v>
      </c>
      <c r="AG47" s="16">
        <f t="shared" si="108"/>
        <v>3.7400360419622767</v>
      </c>
      <c r="AH47" s="16">
        <f t="shared" si="109"/>
        <v>2.7477815818498357</v>
      </c>
      <c r="AI47" s="16">
        <f t="shared" si="110"/>
        <v>2.1037702736037804</v>
      </c>
      <c r="AJ47" s="16">
        <f t="shared" si="111"/>
        <v>1.6622382408721228</v>
      </c>
      <c r="AK47" s="16">
        <f t="shared" si="112"/>
        <v>1.3464129751064196</v>
      </c>
      <c r="AL47" s="16">
        <f t="shared" si="113"/>
        <v>1.1127379959557187</v>
      </c>
      <c r="AM47" s="16">
        <f t="shared" si="114"/>
        <v>0.93500901049056917</v>
      </c>
      <c r="AN47" s="16">
        <f t="shared" ref="AN47" si="115">1.8446*($C48-$C47)/((1/$D47-1/$D48)*AN$37^2*$E$7*1000)</f>
        <v>0.79669406811030752</v>
      </c>
      <c r="AO47" s="37" t="s">
        <v>70</v>
      </c>
      <c r="AR47" s="33"/>
    </row>
    <row r="48" spans="2:44" ht="15.75" x14ac:dyDescent="0.25">
      <c r="B48" s="14" t="s">
        <v>43</v>
      </c>
      <c r="C48" s="39">
        <v>82134.592319999982</v>
      </c>
      <c r="D48" s="17">
        <v>240</v>
      </c>
      <c r="E48" s="41">
        <v>2</v>
      </c>
      <c r="F48" s="41">
        <v>4</v>
      </c>
      <c r="G48" s="41">
        <v>6</v>
      </c>
      <c r="H48" s="41">
        <v>8</v>
      </c>
      <c r="I48" s="41">
        <v>10</v>
      </c>
      <c r="J48" s="41">
        <v>12</v>
      </c>
      <c r="K48" s="41">
        <v>14</v>
      </c>
      <c r="L48" s="41">
        <v>16</v>
      </c>
      <c r="M48" s="41">
        <v>18</v>
      </c>
      <c r="N48" s="41">
        <v>20</v>
      </c>
      <c r="O48" s="41">
        <v>25</v>
      </c>
      <c r="P48" s="41">
        <v>30</v>
      </c>
      <c r="Q48" s="41">
        <v>35</v>
      </c>
      <c r="R48" s="41">
        <v>40</v>
      </c>
      <c r="S48" s="41">
        <v>45</v>
      </c>
      <c r="T48" s="41">
        <v>50</v>
      </c>
      <c r="U48" s="41">
        <v>55</v>
      </c>
      <c r="V48" s="41">
        <v>60</v>
      </c>
      <c r="W48" s="41">
        <v>65</v>
      </c>
      <c r="X48" s="41">
        <v>70</v>
      </c>
      <c r="Y48" s="41">
        <v>80</v>
      </c>
      <c r="Z48" s="41">
        <v>100</v>
      </c>
      <c r="AA48" s="41">
        <v>120</v>
      </c>
      <c r="AB48" s="41">
        <v>140</v>
      </c>
      <c r="AC48" s="41">
        <v>160</v>
      </c>
      <c r="AD48" s="41">
        <v>180</v>
      </c>
      <c r="AE48" s="41">
        <v>200</v>
      </c>
      <c r="AF48" s="41">
        <v>250</v>
      </c>
      <c r="AG48" s="41">
        <v>300</v>
      </c>
      <c r="AH48" s="41">
        <v>350</v>
      </c>
      <c r="AI48" s="41">
        <v>400</v>
      </c>
      <c r="AJ48" s="41">
        <v>450</v>
      </c>
      <c r="AK48" s="41">
        <v>500</v>
      </c>
      <c r="AL48" s="41">
        <v>550</v>
      </c>
      <c r="AM48" s="41">
        <v>600</v>
      </c>
      <c r="AN48" s="41">
        <v>650</v>
      </c>
      <c r="AO48" s="37"/>
      <c r="AR48" s="33"/>
    </row>
    <row r="49" spans="2:44" ht="15.75" x14ac:dyDescent="0.25">
      <c r="B49" s="14" t="s">
        <v>44</v>
      </c>
      <c r="C49" s="39">
        <v>768.68063999999981</v>
      </c>
      <c r="D49" s="15">
        <v>1.5</v>
      </c>
      <c r="E49" s="16">
        <f>1.8446*($C50-$C49)/((1/$D49-1/$D50)*E$48^2*$E$7*1000)</f>
        <v>6.670018262000001</v>
      </c>
      <c r="F49" s="16">
        <f t="shared" ref="F49:F52" si="116">1.8446*($C50-$C49)/((1/$D49-1/$D50)*F$48^2*$E$7*1000)</f>
        <v>1.6675045655000003</v>
      </c>
      <c r="G49" s="16">
        <f t="shared" ref="G49:G52" si="117">1.8446*($C50-$C49)/((1/$D49-1/$D50)*G$48^2*$E$7*1000)</f>
        <v>0.7411131402222223</v>
      </c>
      <c r="H49" s="16">
        <f t="shared" ref="H49:H52" si="118">1.8446*($C50-$C49)/((1/$D49-1/$D50)*H$48^2*$E$7*1000)</f>
        <v>0.41687614137500006</v>
      </c>
      <c r="I49" s="16">
        <f t="shared" ref="I49:I52" si="119">1.8446*($C50-$C49)/((1/$D49-1/$D50)*I$48^2*$E$7*1000)</f>
        <v>0.26680073048000003</v>
      </c>
      <c r="J49" s="16">
        <f t="shared" ref="J49:J52" si="120">1.8446*($C50-$C49)/((1/$D49-1/$D50)*J$48^2*$E$7*1000)</f>
        <v>0.18527828505555557</v>
      </c>
      <c r="K49" s="16">
        <f t="shared" ref="K49:K52" si="121">1.8446*($C50-$C49)/((1/$D49-1/$D50)*K$48^2*$E$7*1000)</f>
        <v>0.1361228216734694</v>
      </c>
      <c r="L49" s="16">
        <f t="shared" ref="L49:L52" si="122">1.8446*($C50-$C49)/((1/$D49-1/$D50)*L$48^2*$E$7*1000)</f>
        <v>0.10421903534375002</v>
      </c>
      <c r="M49" s="16">
        <f t="shared" ref="M49:M52" si="123">1.8446*($C50-$C49)/((1/$D49-1/$D50)*M$48^2*$E$7*1000)</f>
        <v>8.2345904469135811E-2</v>
      </c>
      <c r="N49" s="16">
        <f t="shared" ref="N49:N52" si="124">1.8446*($C50-$C49)/((1/$D49-1/$D50)*N$48^2*$E$7*1000)</f>
        <v>6.6700182620000006E-2</v>
      </c>
      <c r="O49" s="16">
        <f t="shared" ref="O49:O52" si="125">1.8446*($C50-$C49)/((1/$D49-1/$D50)*O$48^2*$E$7*1000)</f>
        <v>4.2688116876800006E-2</v>
      </c>
      <c r="P49" s="16">
        <f t="shared" ref="P49:P52" si="126">1.8446*($C50-$C49)/((1/$D49-1/$D50)*P$48^2*$E$7*1000)</f>
        <v>2.9644525608888896E-2</v>
      </c>
      <c r="Q49" s="16">
        <f t="shared" ref="Q49:Q52" si="127">1.8446*($C50-$C49)/((1/$D49-1/$D50)*Q$48^2*$E$7*1000)</f>
        <v>2.1779651467755106E-2</v>
      </c>
      <c r="R49" s="16"/>
      <c r="S49" s="16"/>
      <c r="T49" s="16"/>
      <c r="U49" s="16"/>
      <c r="V49" s="16"/>
      <c r="W49" s="16"/>
      <c r="X49" s="16"/>
      <c r="Y49" s="16"/>
      <c r="Z49" s="16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37" t="s">
        <v>71</v>
      </c>
      <c r="AR49" s="33"/>
    </row>
    <row r="50" spans="2:44" ht="15.75" x14ac:dyDescent="0.25">
      <c r="B50" s="14" t="s">
        <v>45</v>
      </c>
      <c r="C50" s="39">
        <v>1115.8137599999998</v>
      </c>
      <c r="D50" s="15">
        <v>2.5</v>
      </c>
      <c r="E50" s="16">
        <f t="shared" ref="E50:E52" si="128">1.8446*($C51-$C50)/((1/$D50-1/$D51)*E$48^2*$E$7*1000)</f>
        <v>16.392082990222221</v>
      </c>
      <c r="F50" s="16">
        <f t="shared" si="116"/>
        <v>4.0980207475555552</v>
      </c>
      <c r="G50" s="16">
        <f t="shared" si="117"/>
        <v>1.8213425544691357</v>
      </c>
      <c r="H50" s="16">
        <f t="shared" si="118"/>
        <v>1.0245051868888888</v>
      </c>
      <c r="I50" s="16">
        <f t="shared" si="119"/>
        <v>0.65568331960888881</v>
      </c>
      <c r="J50" s="16">
        <f t="shared" si="120"/>
        <v>0.45533563861728393</v>
      </c>
      <c r="K50" s="16">
        <f t="shared" si="121"/>
        <v>0.3345323059229024</v>
      </c>
      <c r="L50" s="16">
        <f t="shared" si="122"/>
        <v>0.2561262967222222</v>
      </c>
      <c r="M50" s="16">
        <f t="shared" si="123"/>
        <v>0.20237139494101503</v>
      </c>
      <c r="N50" s="16">
        <f t="shared" si="124"/>
        <v>0.1639208299022222</v>
      </c>
      <c r="O50" s="16">
        <f t="shared" si="125"/>
        <v>0.10490933113742219</v>
      </c>
      <c r="P50" s="16">
        <f t="shared" si="126"/>
        <v>7.2853702178765412E-2</v>
      </c>
      <c r="Q50" s="16">
        <f t="shared" si="127"/>
        <v>5.3525168947664396E-2</v>
      </c>
      <c r="R50" s="16">
        <f t="shared" ref="R50:R52" si="129">1.8446*($C51-$C50)/((1/$D50-1/$D51)*R$48^2*$E$7*1000)</f>
        <v>4.0980207475555551E-2</v>
      </c>
      <c r="S50" s="16"/>
      <c r="T50" s="16"/>
      <c r="U50" s="16"/>
      <c r="V50" s="16"/>
      <c r="W50" s="16"/>
      <c r="X50" s="16"/>
      <c r="Y50" s="16"/>
      <c r="Z50" s="16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37" t="s">
        <v>71</v>
      </c>
      <c r="AR50" s="33"/>
    </row>
    <row r="51" spans="2:44" ht="15.75" x14ac:dyDescent="0.25">
      <c r="B51" s="14" t="s">
        <v>46</v>
      </c>
      <c r="C51" s="39">
        <v>1595.6860799999997</v>
      </c>
      <c r="D51" s="17">
        <v>4</v>
      </c>
      <c r="E51" s="16">
        <f t="shared" si="128"/>
        <v>39.349243308800006</v>
      </c>
      <c r="F51" s="16">
        <f t="shared" si="116"/>
        <v>9.8373108272000014</v>
      </c>
      <c r="G51" s="16">
        <f t="shared" si="117"/>
        <v>4.3721381454222232</v>
      </c>
      <c r="H51" s="16">
        <f t="shared" si="118"/>
        <v>2.4593277068000003</v>
      </c>
      <c r="I51" s="16">
        <f t="shared" si="119"/>
        <v>1.5739697323520003</v>
      </c>
      <c r="J51" s="16">
        <f t="shared" si="120"/>
        <v>1.0930345363555558</v>
      </c>
      <c r="K51" s="16">
        <f t="shared" si="121"/>
        <v>0.80304578181224495</v>
      </c>
      <c r="L51" s="16">
        <f t="shared" si="122"/>
        <v>0.61483192670000009</v>
      </c>
      <c r="M51" s="16">
        <f t="shared" si="123"/>
        <v>0.48579312726913593</v>
      </c>
      <c r="N51" s="16">
        <f t="shared" si="124"/>
        <v>0.39349243308800008</v>
      </c>
      <c r="O51" s="16">
        <f t="shared" si="125"/>
        <v>0.25183515717632005</v>
      </c>
      <c r="P51" s="16">
        <f t="shared" si="126"/>
        <v>0.1748855258168889</v>
      </c>
      <c r="Q51" s="16">
        <f t="shared" si="127"/>
        <v>0.12848732508995922</v>
      </c>
      <c r="R51" s="16">
        <f t="shared" si="129"/>
        <v>9.8373108272000021E-2</v>
      </c>
      <c r="S51" s="16">
        <f t="shared" ref="S51:S52" si="130">1.8446*($C52-$C51)/((1/$D51-1/$D52)*S$48^2*$E$7*1000)</f>
        <v>7.7726900363061735E-2</v>
      </c>
      <c r="T51" s="16">
        <f t="shared" ref="T51:T52" si="131">1.8446*($C52-$C51)/((1/$D51-1/$D52)*T$48^2*$E$7*1000)</f>
        <v>6.2958789294080011E-2</v>
      </c>
      <c r="U51" s="16">
        <f t="shared" ref="U51:U52" si="132">1.8446*($C52-$C51)/((1/$D51-1/$D52)*U$48^2*$E$7*1000)</f>
        <v>5.2032057267834712E-2</v>
      </c>
      <c r="V51" s="16"/>
      <c r="W51" s="16"/>
      <c r="X51" s="16"/>
      <c r="Y51" s="16"/>
      <c r="Z51" s="16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37" t="s">
        <v>71</v>
      </c>
      <c r="AR51" s="33"/>
    </row>
    <row r="52" spans="2:44" ht="15.75" x14ac:dyDescent="0.25">
      <c r="B52" s="14" t="s">
        <v>47</v>
      </c>
      <c r="C52" s="39">
        <v>2235.6499199999998</v>
      </c>
      <c r="D52" s="17">
        <v>6</v>
      </c>
      <c r="E52" s="16">
        <f t="shared" si="128"/>
        <v>112.09958849599998</v>
      </c>
      <c r="F52" s="16">
        <f t="shared" si="116"/>
        <v>28.024897123999995</v>
      </c>
      <c r="G52" s="16">
        <f t="shared" si="117"/>
        <v>12.455509832888886</v>
      </c>
      <c r="H52" s="16">
        <f t="shared" si="118"/>
        <v>7.0062242809999988</v>
      </c>
      <c r="I52" s="16">
        <f t="shared" si="119"/>
        <v>4.4839835398399988</v>
      </c>
      <c r="J52" s="16">
        <f t="shared" si="120"/>
        <v>3.1138774582222215</v>
      </c>
      <c r="K52" s="16">
        <f t="shared" si="121"/>
        <v>2.2877467039999995</v>
      </c>
      <c r="L52" s="16">
        <f t="shared" si="122"/>
        <v>1.7515560702499997</v>
      </c>
      <c r="M52" s="16">
        <f t="shared" si="123"/>
        <v>1.3839455369876541</v>
      </c>
      <c r="N52" s="16">
        <f t="shared" si="124"/>
        <v>1.1209958849599997</v>
      </c>
      <c r="O52" s="16">
        <f t="shared" si="125"/>
        <v>0.71743736637439981</v>
      </c>
      <c r="P52" s="16">
        <f t="shared" si="126"/>
        <v>0.49822039331555551</v>
      </c>
      <c r="Q52" s="16">
        <f t="shared" si="127"/>
        <v>0.36603947263999992</v>
      </c>
      <c r="R52" s="16">
        <f t="shared" si="129"/>
        <v>0.28024897123999992</v>
      </c>
      <c r="S52" s="16">
        <f t="shared" si="130"/>
        <v>0.22143128591802466</v>
      </c>
      <c r="T52" s="16">
        <f t="shared" si="131"/>
        <v>0.17935934159359995</v>
      </c>
      <c r="U52" s="16">
        <f t="shared" si="132"/>
        <v>0.148230860821157</v>
      </c>
      <c r="V52" s="16">
        <f t="shared" ref="V52" si="133">1.8446*($C53-$C52)/((1/$D52-1/$D53)*V$48^2*$E$7*1000)</f>
        <v>0.12455509832888888</v>
      </c>
      <c r="W52" s="16">
        <f t="shared" ref="W52" si="134">1.8446*($C53-$C52)/((1/$D52-1/$D53)*W$48^2*$E$7*1000)</f>
        <v>0.10612978792520708</v>
      </c>
      <c r="X52" s="16">
        <f t="shared" ref="X52" si="135">1.8446*($C53-$C52)/((1/$D52-1/$D53)*X$48^2*$E$7*1000)</f>
        <v>9.150986815999998E-2</v>
      </c>
      <c r="Y52" s="16"/>
      <c r="Z52" s="16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37" t="s">
        <v>71</v>
      </c>
      <c r="AR52" s="33"/>
    </row>
    <row r="53" spans="2:44" ht="15.75" x14ac:dyDescent="0.25">
      <c r="B53" s="14" t="s">
        <v>48</v>
      </c>
      <c r="C53" s="39">
        <v>3694.1721599999992</v>
      </c>
      <c r="D53" s="17">
        <v>10</v>
      </c>
      <c r="E53" s="16">
        <f>1.8446*($C54-$C53)/((1/$D53-1/$D54)*E$48^2*$E$7*1000)</f>
        <v>248.42318563555546</v>
      </c>
      <c r="F53" s="16">
        <f>1.8446*($C54-$C53)/((1/$D53-1/$D54)*F$48^2*$E$7*1000)</f>
        <v>62.105796408888864</v>
      </c>
      <c r="G53" s="16">
        <f>1.8446*($C54-$C53)/((1/$D53-1/$D54)*G$48^2*$E$7*1000)</f>
        <v>27.602576181728388</v>
      </c>
      <c r="H53" s="16">
        <f>1.8446*($C54-$C53)/((1/$D53-1/$D54)*H$48^2*$E$7*1000)</f>
        <v>15.526449102222216</v>
      </c>
      <c r="I53" s="16">
        <f>1.8446*($C54-$C53)/((1/$D53-1/$D54)*I$48^2*$E$7*1000)</f>
        <v>9.9369274254222191</v>
      </c>
      <c r="J53" s="16">
        <f>1.8446*($C54-$C53)/((1/$D53-1/$D54)*J$48^2*$E$7*1000)</f>
        <v>6.900644045432097</v>
      </c>
      <c r="K53" s="16">
        <f>1.8446*($C54-$C53)/((1/$D53-1/$D54)*K$48^2*$E$7*1000)</f>
        <v>5.0698609313378666</v>
      </c>
      <c r="L53" s="16">
        <f>1.8446*($C54-$C53)/((1/$D53-1/$D54)*L$48^2*$E$7*1000)</f>
        <v>3.881612275555554</v>
      </c>
      <c r="M53" s="16">
        <f>1.8446*($C54-$C53)/((1/$D53-1/$D54)*M$48^2*$E$7*1000)</f>
        <v>3.0669529090809315</v>
      </c>
      <c r="N53" s="16">
        <f>1.8446*($C54-$C53)/((1/$D53-1/$D54)*N$48^2*$E$7*1000)</f>
        <v>2.4842318563555548</v>
      </c>
      <c r="O53" s="16">
        <f>1.8446*($C54-$C53)/((1/$D53-1/$D54)*O$48^2*$E$7*1000)</f>
        <v>1.5899083880675549</v>
      </c>
      <c r="P53" s="16">
        <f>1.8446*($C54-$C53)/((1/$D53-1/$D54)*P$48^2*$E$7*1000)</f>
        <v>1.1041030472691353</v>
      </c>
      <c r="Q53" s="16">
        <f>1.8446*($C54-$C53)/((1/$D53-1/$D54)*Q$48^2*$E$7*1000)</f>
        <v>0.8111777490140587</v>
      </c>
      <c r="R53" s="16">
        <f>1.8446*($C54-$C53)/((1/$D53-1/$D54)*R$48^2*$E$7*1000)</f>
        <v>0.62105796408888869</v>
      </c>
      <c r="S53" s="16">
        <f>1.8446*($C54-$C53)/((1/$D53-1/$D54)*S$48^2*$E$7*1000)</f>
        <v>0.490712465452949</v>
      </c>
      <c r="T53" s="16">
        <f>1.8446*($C54-$C53)/((1/$D53-1/$D54)*T$48^2*$E$7*1000)</f>
        <v>0.39747709701688871</v>
      </c>
      <c r="U53" s="16">
        <f>1.8446*($C54-$C53)/((1/$D53-1/$D54)*U$48^2*$E$7*1000)</f>
        <v>0.32849346860899892</v>
      </c>
      <c r="V53" s="16">
        <f>1.8446*($C54-$C53)/((1/$D53-1/$D54)*V$48^2*$E$7*1000)</f>
        <v>0.27602576181728383</v>
      </c>
      <c r="W53" s="16">
        <f>1.8446*($C54-$C53)/((1/$D53-1/$D54)*W$48^2*$E$7*1000)</f>
        <v>0.2351935485307034</v>
      </c>
      <c r="X53" s="16">
        <f>1.8446*($C54-$C53)/((1/$D53-1/$D54)*X$48^2*$E$7*1000)</f>
        <v>0.20279443725351468</v>
      </c>
      <c r="Y53" s="16">
        <f>1.8446*($C54-$C53)/((1/$D53-1/$D54)*Y$48^2*$E$7*1000)</f>
        <v>0.15526449102222217</v>
      </c>
      <c r="Z53" s="16">
        <f>1.8446*($C54-$C53)/((1/$D53-1/$D54)*Z$48^2*$E$7*1000)</f>
        <v>9.9369274254222179E-2</v>
      </c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37" t="s">
        <v>71</v>
      </c>
      <c r="AR53" s="33"/>
    </row>
    <row r="54" spans="2:44" ht="15.75" x14ac:dyDescent="0.25">
      <c r="B54" s="14" t="s">
        <v>49</v>
      </c>
      <c r="C54" s="39">
        <v>5512.2969599999988</v>
      </c>
      <c r="D54" s="17">
        <v>16</v>
      </c>
      <c r="E54" s="41">
        <v>2</v>
      </c>
      <c r="F54" s="41">
        <v>4</v>
      </c>
      <c r="G54" s="41">
        <v>6</v>
      </c>
      <c r="H54" s="41">
        <v>8</v>
      </c>
      <c r="I54" s="41">
        <v>10</v>
      </c>
      <c r="J54" s="41">
        <v>12</v>
      </c>
      <c r="K54" s="41">
        <v>14</v>
      </c>
      <c r="L54" s="41">
        <v>16</v>
      </c>
      <c r="M54" s="41">
        <v>18</v>
      </c>
      <c r="N54" s="41">
        <v>20</v>
      </c>
      <c r="O54" s="41">
        <v>25</v>
      </c>
      <c r="P54" s="41">
        <v>30</v>
      </c>
      <c r="Q54" s="41">
        <v>35</v>
      </c>
      <c r="R54" s="41">
        <v>40</v>
      </c>
      <c r="S54" s="41">
        <v>45</v>
      </c>
      <c r="T54" s="41">
        <v>50</v>
      </c>
      <c r="U54" s="41">
        <v>55</v>
      </c>
      <c r="V54" s="41">
        <v>60</v>
      </c>
      <c r="W54" s="41">
        <v>65</v>
      </c>
      <c r="X54" s="41">
        <v>70</v>
      </c>
      <c r="Y54" s="41">
        <v>80</v>
      </c>
      <c r="Z54" s="41">
        <v>100</v>
      </c>
      <c r="AA54" s="41">
        <v>120</v>
      </c>
      <c r="AB54" s="41">
        <v>140</v>
      </c>
      <c r="AC54" s="41">
        <v>160</v>
      </c>
      <c r="AD54" s="41">
        <v>180</v>
      </c>
      <c r="AE54" s="41">
        <v>200</v>
      </c>
      <c r="AF54" s="41">
        <v>250</v>
      </c>
      <c r="AG54" s="41">
        <v>300</v>
      </c>
      <c r="AH54" s="41">
        <v>350</v>
      </c>
      <c r="AI54" s="41">
        <v>400</v>
      </c>
      <c r="AJ54" s="41">
        <v>450</v>
      </c>
      <c r="AK54" s="41">
        <v>500</v>
      </c>
      <c r="AL54" s="41">
        <v>550</v>
      </c>
      <c r="AM54" s="41">
        <v>600</v>
      </c>
      <c r="AN54" s="41">
        <v>650</v>
      </c>
      <c r="AO54" s="37"/>
      <c r="AR54" s="33"/>
    </row>
    <row r="55" spans="2:44" ht="15.75" x14ac:dyDescent="0.25">
      <c r="B55" s="14" t="s">
        <v>50</v>
      </c>
      <c r="C55" s="39">
        <v>892.97279999999989</v>
      </c>
      <c r="D55" s="15">
        <v>1.5</v>
      </c>
      <c r="E55" s="16">
        <f>1.8446*($C56-$C55)/((1/$D55-1/$D56)*E$54^2*$E$7*1000)</f>
        <v>8.2467085579999964</v>
      </c>
      <c r="F55" s="16">
        <f>1.8446*($C56-$C55)/((1/$D55-1/$D56)*F$54^2*$E$7*1000)</f>
        <v>2.0616771394999991</v>
      </c>
      <c r="G55" s="16">
        <f>1.8446*($C56-$C55)/((1/$D55-1/$D56)*G$54^2*$E$7*1000)</f>
        <v>0.91630095088888852</v>
      </c>
      <c r="H55" s="16">
        <f>1.8446*($C56-$C55)/((1/$D55-1/$D56)*H$54^2*$E$7*1000)</f>
        <v>0.51541928487499977</v>
      </c>
      <c r="I55" s="16">
        <f>1.8446*($C56-$C55)/((1/$D55-1/$D56)*I$54^2*$E$7*1000)</f>
        <v>0.32986834231999984</v>
      </c>
      <c r="J55" s="16">
        <f>1.8446*($C56-$C55)/((1/$D55-1/$D56)*J$54^2*$E$7*1000)</f>
        <v>0.22907523772222213</v>
      </c>
      <c r="K55" s="16">
        <f>1.8446*($C56-$C55)/((1/$D55-1/$D56)*K$54^2*$E$7*1000)</f>
        <v>0.16830017465306116</v>
      </c>
      <c r="L55" s="16">
        <f>1.8446*($C56-$C55)/((1/$D55-1/$D56)*L$54^2*$E$7*1000)</f>
        <v>0.12885482121874994</v>
      </c>
      <c r="M55" s="16">
        <f>1.8446*($C56-$C55)/((1/$D55-1/$D56)*M$54^2*$E$7*1000)</f>
        <v>0.10181121676543206</v>
      </c>
      <c r="N55" s="16">
        <f>1.8446*($C56-$C55)/((1/$D55-1/$D56)*N$54^2*$E$7*1000)</f>
        <v>8.246708557999996E-2</v>
      </c>
      <c r="O55" s="16">
        <f>1.8446*($C56-$C55)/((1/$D55-1/$D56)*O$54^2*$E$7*1000)</f>
        <v>5.2778934771199978E-2</v>
      </c>
      <c r="P55" s="16">
        <f>1.8446*($C56-$C55)/((1/$D55-1/$D56)*P$54^2*$E$7*1000)</f>
        <v>3.6652038035555543E-2</v>
      </c>
      <c r="Q55" s="16">
        <f>1.8446*($C56-$C55)/((1/$D55-1/$D56)*Q$54^2*$E$7*1000)</f>
        <v>2.6928027944489785E-2</v>
      </c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5"/>
      <c r="AH55" s="15"/>
      <c r="AI55" s="15"/>
      <c r="AJ55" s="15"/>
      <c r="AK55" s="15"/>
      <c r="AL55" s="15"/>
      <c r="AM55" s="15"/>
      <c r="AN55" s="15"/>
      <c r="AO55" s="37" t="s">
        <v>72</v>
      </c>
      <c r="AR55" s="33"/>
    </row>
    <row r="56" spans="2:44" ht="15.75" x14ac:dyDescent="0.25">
      <c r="B56" s="14" t="s">
        <v>51</v>
      </c>
      <c r="C56" s="39">
        <v>1322.1628799999996</v>
      </c>
      <c r="D56" s="15">
        <v>2.5</v>
      </c>
      <c r="E56" s="16">
        <f>1.8446*($C57-$C56)/((1/$D56-1/$D57)*E$54^2*$E$7*1000)</f>
        <v>21.682067861333337</v>
      </c>
      <c r="F56" s="16">
        <f>1.8446*($C57-$C56)/((1/$D56-1/$D57)*F$54^2*$E$7*1000)</f>
        <v>5.4205169653333343</v>
      </c>
      <c r="G56" s="16">
        <f>1.8446*($C57-$C56)/((1/$D56-1/$D57)*G$54^2*$E$7*1000)</f>
        <v>2.4091186512592597</v>
      </c>
      <c r="H56" s="16">
        <f>1.8446*($C57-$C56)/((1/$D56-1/$D57)*H$54^2*$E$7*1000)</f>
        <v>1.3551292413333336</v>
      </c>
      <c r="I56" s="16">
        <f>1.8446*($C57-$C56)/((1/$D56-1/$D57)*I$54^2*$E$7*1000)</f>
        <v>0.8672827144533336</v>
      </c>
      <c r="J56" s="16">
        <f>1.8446*($C57-$C56)/((1/$D56-1/$D57)*J$54^2*$E$7*1000)</f>
        <v>0.60227966281481493</v>
      </c>
      <c r="K56" s="16">
        <f>1.8446*($C57-$C56)/((1/$D56-1/$D57)*K$54^2*$E$7*1000)</f>
        <v>0.44249118084353745</v>
      </c>
      <c r="L56" s="16">
        <f>1.8446*($C57-$C56)/((1/$D56-1/$D57)*L$54^2*$E$7*1000)</f>
        <v>0.33878231033333339</v>
      </c>
      <c r="M56" s="16">
        <f>1.8446*($C57-$C56)/((1/$D56-1/$D57)*M$54^2*$E$7*1000)</f>
        <v>0.26767985013991769</v>
      </c>
      <c r="N56" s="16">
        <f>1.8446*($C57-$C56)/((1/$D56-1/$D57)*N$54^2*$E$7*1000)</f>
        <v>0.2168206786133334</v>
      </c>
      <c r="O56" s="16">
        <f>1.8446*($C57-$C56)/((1/$D56-1/$D57)*O$54^2*$E$7*1000)</f>
        <v>0.13876523431253335</v>
      </c>
      <c r="P56" s="16">
        <f>1.8446*($C57-$C56)/((1/$D56-1/$D57)*P$54^2*$E$7*1000)</f>
        <v>9.6364746050370376E-2</v>
      </c>
      <c r="Q56" s="16">
        <f>1.8446*($C57-$C56)/((1/$D56-1/$D57)*Q$54^2*$E$7*1000)</f>
        <v>7.0798588934966003E-2</v>
      </c>
      <c r="R56" s="16">
        <f>1.8446*($C57-$C56)/((1/$D56-1/$D57)*R$54^2*$E$7*1000)</f>
        <v>5.420516965333335E-2</v>
      </c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5"/>
      <c r="AH56" s="15"/>
      <c r="AI56" s="15"/>
      <c r="AJ56" s="15"/>
      <c r="AK56" s="15"/>
      <c r="AL56" s="15"/>
      <c r="AM56" s="15"/>
      <c r="AN56" s="15"/>
      <c r="AO56" s="37" t="s">
        <v>72</v>
      </c>
      <c r="AR56" s="33"/>
    </row>
    <row r="57" spans="2:44" ht="15.75" x14ac:dyDescent="0.25">
      <c r="B57" s="14" t="s">
        <v>52</v>
      </c>
      <c r="C57" s="39">
        <v>1956.8975999999998</v>
      </c>
      <c r="D57" s="17">
        <v>4</v>
      </c>
      <c r="E57" s="16">
        <f>1.8446*($C58-$C57)/((1/$D57-1/$D58)*E$54^2*$E$7*1000)</f>
        <v>50.553019059199954</v>
      </c>
      <c r="F57" s="16">
        <f>1.8446*($C58-$C57)/((1/$D57-1/$D58)*F$54^2*$E$7*1000)</f>
        <v>12.638254764799989</v>
      </c>
      <c r="G57" s="16">
        <f>1.8446*($C58-$C57)/((1/$D57-1/$D58)*G$54^2*$E$7*1000)</f>
        <v>5.6170021176888847</v>
      </c>
      <c r="H57" s="16">
        <f>1.8446*($C58-$C57)/((1/$D57-1/$D58)*H$54^2*$E$7*1000)</f>
        <v>3.1595636911999971</v>
      </c>
      <c r="I57" s="16">
        <f>1.8446*($C58-$C57)/((1/$D57-1/$D58)*I$54^2*$E$7*1000)</f>
        <v>2.0221207623679982</v>
      </c>
      <c r="J57" s="16">
        <f>1.8446*($C58-$C57)/((1/$D57-1/$D58)*J$54^2*$E$7*1000)</f>
        <v>1.4042505294222212</v>
      </c>
      <c r="K57" s="16">
        <f>1.8446*($C58-$C57)/((1/$D57-1/$D58)*K$54^2*$E$7*1000)</f>
        <v>1.0316942665142848</v>
      </c>
      <c r="L57" s="16">
        <f>1.8446*($C58-$C57)/((1/$D57-1/$D58)*L$54^2*$E$7*1000)</f>
        <v>0.78989092279999928</v>
      </c>
      <c r="M57" s="16">
        <f>1.8446*($C58-$C57)/((1/$D57-1/$D58)*M$54^2*$E$7*1000)</f>
        <v>0.62411134640987609</v>
      </c>
      <c r="N57" s="16">
        <f>1.8446*($C58-$C57)/((1/$D57-1/$D58)*N$54^2*$E$7*1000)</f>
        <v>0.50553019059199955</v>
      </c>
      <c r="O57" s="16">
        <f>1.8446*($C58-$C57)/((1/$D57-1/$D58)*O$54^2*$E$7*1000)</f>
        <v>0.32353932197887975</v>
      </c>
      <c r="P57" s="16">
        <f>1.8446*($C58-$C57)/((1/$D57-1/$D58)*P$54^2*$E$7*1000)</f>
        <v>0.22468008470755535</v>
      </c>
      <c r="Q57" s="16">
        <f>1.8446*($C58-$C57)/((1/$D57-1/$D58)*Q$54^2*$E$7*1000)</f>
        <v>0.16507108264228559</v>
      </c>
      <c r="R57" s="16">
        <f>1.8446*($C58-$C57)/((1/$D57-1/$D58)*R$54^2*$E$7*1000)</f>
        <v>0.12638254764799989</v>
      </c>
      <c r="S57" s="16">
        <f>1.8446*($C58-$C57)/((1/$D57-1/$D58)*S$54^2*$E$7*1000)</f>
        <v>9.9857815425580157E-2</v>
      </c>
      <c r="T57" s="16">
        <f>1.8446*($C58-$C57)/((1/$D57-1/$D58)*T$54^2*$E$7*1000)</f>
        <v>8.0884830494719936E-2</v>
      </c>
      <c r="U57" s="16">
        <f>1.8446*($C58-$C57)/((1/$D57-1/$D58)*U$54^2*$E$7*1000)</f>
        <v>6.6846967351008202E-2</v>
      </c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5"/>
      <c r="AH57" s="15"/>
      <c r="AI57" s="15"/>
      <c r="AJ57" s="15"/>
      <c r="AK57" s="15"/>
      <c r="AL57" s="15"/>
      <c r="AM57" s="15"/>
      <c r="AN57" s="15"/>
      <c r="AO57" s="37" t="s">
        <v>72</v>
      </c>
      <c r="AR57" s="33"/>
    </row>
    <row r="58" spans="2:44" ht="15.75" x14ac:dyDescent="0.25">
      <c r="B58" s="14" t="s">
        <v>53</v>
      </c>
      <c r="C58" s="39">
        <v>2779.0761599999992</v>
      </c>
      <c r="D58" s="17">
        <v>6</v>
      </c>
      <c r="E58" s="16">
        <f>1.8446*($C59-$C58)/((1/$D58-1/$D59)*E$54^2*$E$7*1000)</f>
        <v>136.64649232000002</v>
      </c>
      <c r="F58" s="16">
        <f>1.8446*($C59-$C58)/((1/$D58-1/$D59)*F$54^2*$E$7*1000)</f>
        <v>34.161623080000005</v>
      </c>
      <c r="G58" s="16">
        <f>1.8446*($C59-$C58)/((1/$D58-1/$D59)*G$54^2*$E$7*1000)</f>
        <v>15.182943591111114</v>
      </c>
      <c r="H58" s="16">
        <f>1.8446*($C59-$C58)/((1/$D58-1/$D59)*H$54^2*$E$7*1000)</f>
        <v>8.5404057700000013</v>
      </c>
      <c r="I58" s="16">
        <f>1.8446*($C59-$C58)/((1/$D58-1/$D59)*I$54^2*$E$7*1000)</f>
        <v>5.4658596928000005</v>
      </c>
      <c r="J58" s="16">
        <f>1.8446*($C59-$C58)/((1/$D58-1/$D59)*J$54^2*$E$7*1000)</f>
        <v>3.7957358977777784</v>
      </c>
      <c r="K58" s="16">
        <f>1.8446*($C59-$C58)/((1/$D58-1/$D59)*K$54^2*$E$7*1000)</f>
        <v>2.7887039248979595</v>
      </c>
      <c r="L58" s="16">
        <f>1.8446*($C59-$C58)/((1/$D58-1/$D59)*L$54^2*$E$7*1000)</f>
        <v>2.1351014425000003</v>
      </c>
      <c r="M58" s="16">
        <f>1.8446*($C59-$C58)/((1/$D58-1/$D59)*M$54^2*$E$7*1000)</f>
        <v>1.6869937323456794</v>
      </c>
      <c r="N58" s="16">
        <f>1.8446*($C59-$C58)/((1/$D58-1/$D59)*N$54^2*$E$7*1000)</f>
        <v>1.3664649232000001</v>
      </c>
      <c r="O58" s="16">
        <f>1.8446*($C59-$C58)/((1/$D58-1/$D59)*O$54^2*$E$7*1000)</f>
        <v>0.87453755084800022</v>
      </c>
      <c r="P58" s="16">
        <f>1.8446*($C59-$C58)/((1/$D58-1/$D59)*P$54^2*$E$7*1000)</f>
        <v>0.60731774364444457</v>
      </c>
      <c r="Q58" s="16">
        <f>1.8446*($C59-$C58)/((1/$D58-1/$D59)*Q$54^2*$E$7*1000)</f>
        <v>0.44619262798367354</v>
      </c>
      <c r="R58" s="16">
        <f>1.8446*($C59-$C58)/((1/$D58-1/$D59)*R$54^2*$E$7*1000)</f>
        <v>0.34161623080000003</v>
      </c>
      <c r="S58" s="16">
        <f>1.8446*($C59-$C58)/((1/$D58-1/$D59)*S$54^2*$E$7*1000)</f>
        <v>0.26991899717530871</v>
      </c>
      <c r="T58" s="16">
        <f>1.8446*($C59-$C58)/((1/$D58-1/$D59)*T$54^2*$E$7*1000)</f>
        <v>0.21863438771200006</v>
      </c>
      <c r="U58" s="16">
        <f>1.8446*($C59-$C58)/((1/$D58-1/$D59)*U$54^2*$E$7*1000)</f>
        <v>0.18068957662148763</v>
      </c>
      <c r="V58" s="16">
        <f>1.8446*($C59-$C58)/((1/$D58-1/$D59)*V$54^2*$E$7*1000)</f>
        <v>0.15182943591111114</v>
      </c>
      <c r="W58" s="16">
        <f>1.8446*($C59-$C58)/((1/$D58-1/$D59)*W$54^2*$E$7*1000)</f>
        <v>0.12936946018461543</v>
      </c>
      <c r="X58" s="16">
        <f>1.8446*($C59-$C58)/((1/$D58-1/$D59)*X$54^2*$E$7*1000)</f>
        <v>0.11154815699591838</v>
      </c>
      <c r="Y58" s="16"/>
      <c r="Z58" s="16"/>
      <c r="AA58" s="16"/>
      <c r="AB58" s="16"/>
      <c r="AC58" s="16"/>
      <c r="AD58" s="16"/>
      <c r="AE58" s="16"/>
      <c r="AF58" s="16"/>
      <c r="AG58" s="15"/>
      <c r="AH58" s="15"/>
      <c r="AI58" s="15"/>
      <c r="AJ58" s="15"/>
      <c r="AK58" s="15"/>
      <c r="AL58" s="15"/>
      <c r="AM58" s="15"/>
      <c r="AN58" s="15"/>
      <c r="AO58" s="37" t="s">
        <v>72</v>
      </c>
      <c r="AR58" s="33"/>
    </row>
    <row r="59" spans="2:44" ht="15.75" x14ac:dyDescent="0.25">
      <c r="B59" s="14" t="s">
        <v>54</v>
      </c>
      <c r="C59" s="39">
        <v>4556.9769599999991</v>
      </c>
      <c r="D59" s="17">
        <v>10</v>
      </c>
      <c r="E59" s="16">
        <f>1.8446*($C60-$C59)/((1/$D59-1/$D60)*E$54^2*$E$7*1000)</f>
        <v>306.46187679288869</v>
      </c>
      <c r="F59" s="16">
        <f>1.8446*($C60-$C59)/((1/$D59-1/$D60)*F$54^2*$E$7*1000)</f>
        <v>76.615469198222172</v>
      </c>
      <c r="G59" s="16">
        <f>1.8446*($C60-$C59)/((1/$D59-1/$D60)*G$54^2*$E$7*1000)</f>
        <v>34.051319643654303</v>
      </c>
      <c r="H59" s="16">
        <f>1.8446*($C60-$C59)/((1/$D59-1/$D60)*H$54^2*$E$7*1000)</f>
        <v>19.153867299555543</v>
      </c>
      <c r="I59" s="16">
        <f>1.8446*($C60-$C59)/((1/$D59-1/$D60)*I$54^2*$E$7*1000)</f>
        <v>12.25847507171555</v>
      </c>
      <c r="J59" s="16">
        <f>1.8446*($C60-$C59)/((1/$D59-1/$D60)*J$54^2*$E$7*1000)</f>
        <v>8.5128299109135757</v>
      </c>
      <c r="K59" s="16">
        <f>1.8446*($C60-$C59)/((1/$D59-1/$D60)*K$54^2*$E$7*1000)</f>
        <v>6.2543240161814015</v>
      </c>
      <c r="L59" s="16">
        <f>1.8446*($C60-$C59)/((1/$D59-1/$D60)*L$54^2*$E$7*1000)</f>
        <v>4.7884668248888858</v>
      </c>
      <c r="M59" s="16">
        <f>1.8446*($C60-$C59)/((1/$D59-1/$D60)*M$54^2*$E$7*1000)</f>
        <v>3.7834799604060327</v>
      </c>
      <c r="N59" s="16">
        <f>1.8446*($C60-$C59)/((1/$D59-1/$D60)*N$54^2*$E$7*1000)</f>
        <v>3.0646187679288874</v>
      </c>
      <c r="O59" s="16">
        <f>1.8446*($C60-$C59)/((1/$D59-1/$D60)*O$54^2*$E$7*1000)</f>
        <v>1.9613560114744875</v>
      </c>
      <c r="P59" s="16">
        <f>1.8446*($C60-$C59)/((1/$D59-1/$D60)*P$54^2*$E$7*1000)</f>
        <v>1.3620527857461719</v>
      </c>
      <c r="Q59" s="16">
        <f>1.8446*($C60-$C59)/((1/$D59-1/$D60)*Q$54^2*$E$7*1000)</f>
        <v>1.0006918425890243</v>
      </c>
      <c r="R59" s="16">
        <f>1.8446*($C60-$C59)/((1/$D59-1/$D60)*R$54^2*$E$7*1000)</f>
        <v>0.76615469198222186</v>
      </c>
      <c r="S59" s="16">
        <f>1.8446*($C60-$C59)/((1/$D59-1/$D60)*S$54^2*$E$7*1000)</f>
        <v>0.6053567936649652</v>
      </c>
      <c r="T59" s="16">
        <f>1.8446*($C60-$C59)/((1/$D59-1/$D60)*T$54^2*$E$7*1000)</f>
        <v>0.49033900286862186</v>
      </c>
      <c r="U59" s="16">
        <f>1.8446*($C60-$C59)/((1/$D59-1/$D60)*U$54^2*$E$7*1000)</f>
        <v>0.40523884534596849</v>
      </c>
      <c r="V59" s="16">
        <f>1.8446*($C60-$C59)/((1/$D59-1/$D60)*V$54^2*$E$7*1000)</f>
        <v>0.34051319643654299</v>
      </c>
      <c r="W59" s="16">
        <f>1.8446*($C60-$C59)/((1/$D59-1/$D60)*W$54^2*$E$7*1000)</f>
        <v>0.29014142181575259</v>
      </c>
      <c r="X59" s="16">
        <f>1.8446*($C60-$C59)/((1/$D59-1/$D60)*X$54^2*$E$7*1000)</f>
        <v>0.25017296064725608</v>
      </c>
      <c r="Y59" s="16">
        <f>1.8446*($C60-$C59)/((1/$D59-1/$D60)*Y$54^2*$E$7*1000)</f>
        <v>0.19153867299555546</v>
      </c>
      <c r="Z59" s="16">
        <f>1.8446*($C60-$C59)/((1/$D59-1/$D60)*Z$54^2*$E$7*1000)</f>
        <v>0.12258475071715547</v>
      </c>
      <c r="AA59" s="16"/>
      <c r="AB59" s="16"/>
      <c r="AC59" s="16"/>
      <c r="AD59" s="16"/>
      <c r="AE59" s="16"/>
      <c r="AF59" s="16"/>
      <c r="AG59" s="15"/>
      <c r="AH59" s="15"/>
      <c r="AI59" s="15"/>
      <c r="AJ59" s="15"/>
      <c r="AK59" s="15"/>
      <c r="AL59" s="15"/>
      <c r="AM59" s="15"/>
      <c r="AN59" s="15"/>
      <c r="AO59" s="37" t="s">
        <v>72</v>
      </c>
      <c r="AR59" s="33"/>
    </row>
    <row r="60" spans="2:44" ht="15.75" x14ac:dyDescent="0.25">
      <c r="B60" s="14" t="s">
        <v>55</v>
      </c>
      <c r="C60" s="39">
        <v>6799.8671999999979</v>
      </c>
      <c r="D60" s="17">
        <v>16</v>
      </c>
      <c r="E60" s="16">
        <f>1.8446*($C61-$C60)/((1/$D60-1/$D61)*E$54^2*$E$7*1000)</f>
        <v>830.73372807111116</v>
      </c>
      <c r="F60" s="16">
        <f>1.8446*($C61-$C60)/((1/$D60-1/$D61)*F$54^2*$E$7*1000)</f>
        <v>207.68343201777779</v>
      </c>
      <c r="G60" s="16">
        <f>1.8446*($C61-$C60)/((1/$D60-1/$D61)*G$54^2*$E$7*1000)</f>
        <v>92.30374756345681</v>
      </c>
      <c r="H60" s="16">
        <f>1.8446*($C61-$C60)/((1/$D60-1/$D61)*H$54^2*$E$7*1000)</f>
        <v>51.920858004444447</v>
      </c>
      <c r="I60" s="16">
        <f>1.8446*($C61-$C60)/((1/$D60-1/$D61)*I$54^2*$E$7*1000)</f>
        <v>33.229349122844447</v>
      </c>
      <c r="J60" s="16">
        <f>1.8446*($C61-$C60)/((1/$D60-1/$D61)*J$54^2*$E$7*1000)</f>
        <v>23.075936890864202</v>
      </c>
      <c r="K60" s="16">
        <f>1.8446*($C61-$C60)/((1/$D60-1/$D61)*K$54^2*$E$7*1000)</f>
        <v>16.953749552471656</v>
      </c>
      <c r="L60" s="16">
        <f>1.8446*($C61-$C60)/((1/$D60-1/$D61)*L$54^2*$E$7*1000)</f>
        <v>12.980214501111112</v>
      </c>
      <c r="M60" s="16">
        <f>1.8446*($C61-$C60)/((1/$D60-1/$D61)*M$54^2*$E$7*1000)</f>
        <v>10.2559719514952</v>
      </c>
      <c r="N60" s="16">
        <f>1.8446*($C61-$C60)/((1/$D60-1/$D61)*N$54^2*$E$7*1000)</f>
        <v>8.3073372807111117</v>
      </c>
      <c r="O60" s="16">
        <f>1.8446*($C61-$C60)/((1/$D60-1/$D61)*O$54^2*$E$7*1000)</f>
        <v>5.3166958596551108</v>
      </c>
      <c r="P60" s="16">
        <f>1.8446*($C61-$C60)/((1/$D60-1/$D61)*P$54^2*$E$7*1000)</f>
        <v>3.6921499025382718</v>
      </c>
      <c r="Q60" s="16">
        <f>1.8446*($C61-$C60)/((1/$D60-1/$D61)*Q$54^2*$E$7*1000)</f>
        <v>2.7125999283954649</v>
      </c>
      <c r="R60" s="16">
        <f>1.8446*($C61-$C60)/((1/$D60-1/$D61)*R$54^2*$E$7*1000)</f>
        <v>2.0768343201777779</v>
      </c>
      <c r="S60" s="16">
        <f>1.8446*($C61-$C60)/((1/$D60-1/$D61)*S$54^2*$E$7*1000)</f>
        <v>1.6409555122392319</v>
      </c>
      <c r="T60" s="16">
        <f>1.8446*($C61-$C60)/((1/$D60-1/$D61)*T$54^2*$E$7*1000)</f>
        <v>1.3291739649137777</v>
      </c>
      <c r="U60" s="16">
        <f>1.8446*($C61-$C60)/((1/$D60-1/$D61)*U$54^2*$E$7*1000)</f>
        <v>1.0984908800940314</v>
      </c>
      <c r="V60" s="16">
        <f>1.8446*($C61-$C60)/((1/$D60-1/$D61)*V$54^2*$E$7*1000)</f>
        <v>0.92303747563456795</v>
      </c>
      <c r="W60" s="16">
        <f>1.8446*($C61-$C60)/((1/$D60-1/$D61)*W$54^2*$E$7*1000)</f>
        <v>0.78649347036318218</v>
      </c>
      <c r="X60" s="16">
        <f>1.8446*($C61-$C60)/((1/$D60-1/$D61)*X$54^2*$E$7*1000)</f>
        <v>0.67814998209886623</v>
      </c>
      <c r="Y60" s="16">
        <f>1.8446*($C61-$C60)/((1/$D60-1/$D61)*Y$54^2*$E$7*1000)</f>
        <v>0.51920858004444448</v>
      </c>
      <c r="Z60" s="16">
        <f>1.8446*($C61-$C60)/((1/$D60-1/$D61)*Z$54^2*$E$7*1000)</f>
        <v>0.33229349122844443</v>
      </c>
      <c r="AA60" s="16">
        <f>1.8446*($C61-$C60)/((1/$D60-1/$D61)*AA$54^2*$E$7*1000)</f>
        <v>0.23075936890864199</v>
      </c>
      <c r="AB60" s="16">
        <f>1.8446*($C61-$C60)/((1/$D60-1/$D61)*AB$54^2*$E$7*1000)</f>
        <v>0.16953749552471656</v>
      </c>
      <c r="AC60" s="16"/>
      <c r="AD60" s="16"/>
      <c r="AE60" s="16"/>
      <c r="AF60" s="16"/>
      <c r="AG60" s="15"/>
      <c r="AH60" s="15"/>
      <c r="AI60" s="15"/>
      <c r="AJ60" s="15"/>
      <c r="AK60" s="15"/>
      <c r="AL60" s="15"/>
      <c r="AM60" s="15"/>
      <c r="AN60" s="15"/>
      <c r="AO60" s="37" t="s">
        <v>72</v>
      </c>
      <c r="AR60" s="33"/>
    </row>
    <row r="61" spans="2:44" ht="15.75" x14ac:dyDescent="0.25">
      <c r="B61" s="14" t="s">
        <v>56</v>
      </c>
      <c r="C61" s="39">
        <v>10447.781759999998</v>
      </c>
      <c r="D61" s="17">
        <v>25</v>
      </c>
      <c r="E61" s="16">
        <f>1.8446*($C62-$C61)/((1/$D61-1/$D62)*E$54^2*$E$7*1000)</f>
        <v>2041.4532525333327</v>
      </c>
      <c r="F61" s="16">
        <f>1.8446*($C62-$C61)/((1/$D61-1/$D62)*F$54^2*$E$7*1000)</f>
        <v>510.36331313333318</v>
      </c>
      <c r="G61" s="16">
        <f>1.8446*($C62-$C61)/((1/$D61-1/$D62)*G$54^2*$E$7*1000)</f>
        <v>226.82813917037032</v>
      </c>
      <c r="H61" s="16">
        <f>1.8446*($C62-$C61)/((1/$D61-1/$D62)*H$54^2*$E$7*1000)</f>
        <v>127.59082828333329</v>
      </c>
      <c r="I61" s="16">
        <f>1.8446*($C62-$C61)/((1/$D61-1/$D62)*I$54^2*$E$7*1000)</f>
        <v>81.658130101333313</v>
      </c>
      <c r="J61" s="16">
        <f>1.8446*($C62-$C61)/((1/$D61-1/$D62)*J$54^2*$E$7*1000)</f>
        <v>56.70703479259258</v>
      </c>
      <c r="K61" s="16">
        <f>1.8446*($C62-$C61)/((1/$D61-1/$D62)*K$54^2*$E$7*1000)</f>
        <v>41.662311276190472</v>
      </c>
      <c r="L61" s="16">
        <f>1.8446*($C62-$C61)/((1/$D61-1/$D62)*L$54^2*$E$7*1000)</f>
        <v>31.897707070833324</v>
      </c>
      <c r="M61" s="16">
        <f>1.8446*($C62-$C61)/((1/$D61-1/$D62)*M$54^2*$E$7*1000)</f>
        <v>25.203126574485591</v>
      </c>
      <c r="N61" s="16">
        <f>1.8446*($C62-$C61)/((1/$D61-1/$D62)*N$54^2*$E$7*1000)</f>
        <v>20.414532525333328</v>
      </c>
      <c r="O61" s="16">
        <f>1.8446*($C62-$C61)/((1/$D61-1/$D62)*O$54^2*$E$7*1000)</f>
        <v>13.06530081621333</v>
      </c>
      <c r="P61" s="16">
        <f>1.8446*($C62-$C61)/((1/$D61-1/$D62)*P$54^2*$E$7*1000)</f>
        <v>9.0731255668148147</v>
      </c>
      <c r="Q61" s="16">
        <f>1.8446*($C62-$C61)/((1/$D61-1/$D62)*Q$54^2*$E$7*1000)</f>
        <v>6.6659698041904756</v>
      </c>
      <c r="R61" s="16">
        <f>1.8446*($C62-$C61)/((1/$D61-1/$D62)*R$54^2*$E$7*1000)</f>
        <v>5.1036331313333321</v>
      </c>
      <c r="S61" s="16">
        <f>1.8446*($C62-$C61)/((1/$D61-1/$D62)*S$54^2*$E$7*1000)</f>
        <v>4.0325002519176945</v>
      </c>
      <c r="T61" s="16">
        <f>1.8446*($C62-$C61)/((1/$D61-1/$D62)*T$54^2*$E$7*1000)</f>
        <v>3.2663252040533326</v>
      </c>
      <c r="U61" s="16">
        <f>1.8446*($C62-$C61)/((1/$D61-1/$D62)*U$54^2*$E$7*1000)</f>
        <v>2.6994423173994484</v>
      </c>
      <c r="V61" s="16">
        <f>1.8446*($C62-$C61)/((1/$D61-1/$D62)*V$54^2*$E$7*1000)</f>
        <v>2.2682813917037037</v>
      </c>
      <c r="W61" s="16">
        <f>1.8446*($C62-$C61)/((1/$D61-1/$D62)*W$54^2*$E$7*1000)</f>
        <v>1.9327368071321493</v>
      </c>
      <c r="X61" s="16">
        <f>1.8446*($C62-$C61)/((1/$D61-1/$D62)*X$54^2*$E$7*1000)</f>
        <v>1.6664924510476189</v>
      </c>
      <c r="Y61" s="16">
        <f>1.8446*($C62-$C61)/((1/$D61-1/$D62)*Y$54^2*$E$7*1000)</f>
        <v>1.275908282833333</v>
      </c>
      <c r="Z61" s="16">
        <f>1.8446*($C62-$C61)/((1/$D61-1/$D62)*Z$54^2*$E$7*1000)</f>
        <v>0.81658130101333315</v>
      </c>
      <c r="AA61" s="16">
        <f>1.8446*($C62-$C61)/((1/$D61-1/$D62)*AA$54^2*$E$7*1000)</f>
        <v>0.56707034792592592</v>
      </c>
      <c r="AB61" s="16">
        <f>1.8446*($C62-$C61)/((1/$D61-1/$D62)*AB$54^2*$E$7*1000)</f>
        <v>0.41662311276190472</v>
      </c>
      <c r="AC61" s="16">
        <f>1.8446*($C62-$C61)/((1/$D61-1/$D62)*AC$54^2*$E$7*1000)</f>
        <v>0.31897707070833325</v>
      </c>
      <c r="AD61" s="16">
        <f>1.8446*($C62-$C61)/((1/$D61-1/$D62)*AD$54^2*$E$7*1000)</f>
        <v>0.2520312657448559</v>
      </c>
      <c r="AE61" s="16"/>
      <c r="AF61" s="16"/>
      <c r="AG61" s="15"/>
      <c r="AH61" s="15"/>
      <c r="AI61" s="15"/>
      <c r="AJ61" s="15"/>
      <c r="AK61" s="15"/>
      <c r="AL61" s="15"/>
      <c r="AM61" s="15"/>
      <c r="AN61" s="15"/>
      <c r="AO61" s="37" t="s">
        <v>72</v>
      </c>
      <c r="AR61" s="33"/>
    </row>
    <row r="62" spans="2:44" ht="15.75" x14ac:dyDescent="0.25">
      <c r="B62" s="14" t="s">
        <v>57</v>
      </c>
      <c r="C62" s="39">
        <v>15001.138559999998</v>
      </c>
      <c r="D62" s="17">
        <v>35</v>
      </c>
      <c r="E62" s="16">
        <f>1.8446*($C63-$C62)/((1/$D62-1/$D63)*E$54^2*$E$7*1000)</f>
        <v>4482.0599089777761</v>
      </c>
      <c r="F62" s="16">
        <f>1.8446*($C63-$C62)/((1/$D62-1/$D63)*F$54^2*$E$7*1000)</f>
        <v>1120.514977244444</v>
      </c>
      <c r="G62" s="16">
        <f>1.8446*($C63-$C62)/((1/$D62-1/$D63)*G$54^2*$E$7*1000)</f>
        <v>498.0066565530862</v>
      </c>
      <c r="H62" s="16">
        <f>1.8446*($C63-$C62)/((1/$D62-1/$D63)*H$54^2*$E$7*1000)</f>
        <v>280.12874431111101</v>
      </c>
      <c r="I62" s="16">
        <f>1.8446*($C63-$C62)/((1/$D62-1/$D63)*I$54^2*$E$7*1000)</f>
        <v>179.28239635911103</v>
      </c>
      <c r="J62" s="16">
        <f>1.8446*($C63-$C62)/((1/$D62-1/$D63)*J$54^2*$E$7*1000)</f>
        <v>124.50166413827155</v>
      </c>
      <c r="K62" s="16">
        <f>1.8446*($C63-$C62)/((1/$D62-1/$D63)*K$54^2*$E$7*1000)</f>
        <v>91.470610387301548</v>
      </c>
      <c r="L62" s="16">
        <f>1.8446*($C63-$C62)/((1/$D62-1/$D63)*L$54^2*$E$7*1000)</f>
        <v>70.032186077777752</v>
      </c>
      <c r="M62" s="16">
        <f>1.8446*($C63-$C62)/((1/$D62-1/$D63)*M$54^2*$E$7*1000)</f>
        <v>55.334072950342907</v>
      </c>
      <c r="N62" s="16">
        <f>1.8446*($C63-$C62)/((1/$D62-1/$D63)*N$54^2*$E$7*1000)</f>
        <v>44.820599089777758</v>
      </c>
      <c r="O62" s="16">
        <f>1.8446*($C63-$C62)/((1/$D62-1/$D63)*O$54^2*$E$7*1000)</f>
        <v>28.685183417457758</v>
      </c>
      <c r="P62" s="16">
        <f>1.8446*($C63-$C62)/((1/$D62-1/$D63)*P$54^2*$E$7*1000)</f>
        <v>19.920266262123445</v>
      </c>
      <c r="Q62" s="16">
        <f>1.8446*($C63-$C62)/((1/$D62-1/$D63)*Q$54^2*$E$7*1000)</f>
        <v>14.635297661968245</v>
      </c>
      <c r="R62" s="16">
        <f>1.8446*($C63-$C62)/((1/$D62-1/$D63)*R$54^2*$E$7*1000)</f>
        <v>11.20514977244444</v>
      </c>
      <c r="S62" s="16">
        <f>1.8446*($C63-$C62)/((1/$D62-1/$D63)*S$54^2*$E$7*1000)</f>
        <v>8.8534516720548648</v>
      </c>
      <c r="T62" s="16">
        <f>1.8446*($C63-$C62)/((1/$D62-1/$D63)*T$54^2*$E$7*1000)</f>
        <v>7.1712958543644394</v>
      </c>
      <c r="U62" s="16">
        <f>1.8446*($C63-$C62)/((1/$D62-1/$D63)*U$54^2*$E$7*1000)</f>
        <v>5.9266907887309435</v>
      </c>
      <c r="V62" s="16">
        <f>1.8446*($C63-$C62)/((1/$D62-1/$D63)*V$54^2*$E$7*1000)</f>
        <v>4.9800665655308611</v>
      </c>
      <c r="W62" s="16">
        <f>1.8446*($C63-$C62)/((1/$D62-1/$D63)*W$54^2*$E$7*1000)</f>
        <v>4.2433703280262964</v>
      </c>
      <c r="X62" s="16">
        <f>1.8446*($C63-$C62)/((1/$D62-1/$D63)*X$54^2*$E$7*1000)</f>
        <v>3.6588244154920613</v>
      </c>
      <c r="Y62" s="16">
        <f>1.8446*($C63-$C62)/((1/$D62-1/$D63)*Y$54^2*$E$7*1000)</f>
        <v>2.8012874431111099</v>
      </c>
      <c r="Z62" s="16">
        <f>1.8446*($C63-$C62)/((1/$D62-1/$D63)*Z$54^2*$E$7*1000)</f>
        <v>1.7928239635911098</v>
      </c>
      <c r="AA62" s="16">
        <f>1.8446*($C63-$C62)/((1/$D62-1/$D63)*AA$54^2*$E$7*1000)</f>
        <v>1.2450166413827153</v>
      </c>
      <c r="AB62" s="16">
        <f>1.8446*($C63-$C62)/((1/$D62-1/$D63)*AB$54^2*$E$7*1000)</f>
        <v>0.91470610387301532</v>
      </c>
      <c r="AC62" s="16">
        <f>1.8446*($C63-$C62)/((1/$D62-1/$D63)*AC$54^2*$E$7*1000)</f>
        <v>0.70032186077777747</v>
      </c>
      <c r="AD62" s="16">
        <f>1.8446*($C63-$C62)/((1/$D62-1/$D63)*AD$54^2*$E$7*1000)</f>
        <v>0.55334072950342905</v>
      </c>
      <c r="AE62" s="16">
        <f>1.8446*($C63-$C62)/((1/$D62-1/$D63)*AE$54^2*$E$7*1000)</f>
        <v>0.44820599089777746</v>
      </c>
      <c r="AF62" s="16">
        <f>1.8446*($C63-$C62)/((1/$D62-1/$D63)*AF$54^2*$E$7*1000)</f>
        <v>0.2868518341745776</v>
      </c>
      <c r="AG62" s="15"/>
      <c r="AH62" s="15"/>
      <c r="AI62" s="15"/>
      <c r="AJ62" s="15"/>
      <c r="AK62" s="15"/>
      <c r="AL62" s="15"/>
      <c r="AM62" s="15"/>
      <c r="AN62" s="15"/>
      <c r="AO62" s="37" t="s">
        <v>72</v>
      </c>
      <c r="AR62" s="33"/>
    </row>
    <row r="63" spans="2:44" ht="15.75" x14ac:dyDescent="0.25">
      <c r="B63" s="14" t="s">
        <v>58</v>
      </c>
      <c r="C63" s="39">
        <v>22498.892159999992</v>
      </c>
      <c r="D63" s="17">
        <v>50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37" t="s">
        <v>72</v>
      </c>
      <c r="AR63" s="33"/>
    </row>
    <row r="64" spans="2:44" x14ac:dyDescent="0.25">
      <c r="B64" s="21"/>
      <c r="C64" s="22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</row>
    <row r="65" spans="2:40" x14ac:dyDescent="0.25">
      <c r="B65" s="25"/>
      <c r="C65" s="26" t="s">
        <v>59</v>
      </c>
      <c r="D65" s="23"/>
      <c r="E65" s="24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</row>
    <row r="66" spans="2:40" x14ac:dyDescent="0.25">
      <c r="B66" s="21"/>
      <c r="C66" s="22"/>
      <c r="D66" s="23"/>
      <c r="E66" s="24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</row>
    <row r="67" spans="2:40" x14ac:dyDescent="0.25">
      <c r="B67" s="21"/>
      <c r="C67" s="27" t="s">
        <v>60</v>
      </c>
      <c r="D67" s="23"/>
      <c r="E67" s="24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</row>
    <row r="68" spans="2:40" x14ac:dyDescent="0.25">
      <c r="B68" s="28"/>
      <c r="C68" s="26" t="s">
        <v>61</v>
      </c>
      <c r="D68" s="23"/>
      <c r="E68" s="24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</row>
    <row r="69" spans="2:40" x14ac:dyDescent="0.25">
      <c r="B69" s="29"/>
      <c r="C69" s="26" t="s">
        <v>62</v>
      </c>
      <c r="D69" s="23"/>
      <c r="E69" s="24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</row>
    <row r="70" spans="2:40" x14ac:dyDescent="0.25">
      <c r="B70" s="30"/>
      <c r="C70" s="26" t="s">
        <v>63</v>
      </c>
      <c r="D70" s="23"/>
      <c r="E70" s="24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</row>
    <row r="71" spans="2:40" x14ac:dyDescent="0.25">
      <c r="B71" s="31"/>
      <c r="C71" s="26" t="s">
        <v>64</v>
      </c>
      <c r="D71" s="23"/>
      <c r="E71" s="24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</row>
  </sheetData>
  <sheetProtection algorithmName="SHA-512" hashValue="HFH8DNtcXHsRnLRMfxKjVY99IrIPdQA3OqNQrthL/5YvDJ4xMH4fG7isItUR11xI0D1EQ15kLDnpgqp8XOxh3Q==" saltValue="YNBJbcP6mf5ubK25UheL1g==" spinCount="100000" sheet="1" objects="1" scenarios="1" selectLockedCells="1"/>
  <mergeCells count="2">
    <mergeCell ref="E9:AN9"/>
    <mergeCell ref="B7:C7"/>
  </mergeCells>
  <conditionalFormatting sqref="E55:AF62">
    <cfRule type="cellIs" dxfId="83" priority="1" operator="between">
      <formula>3</formula>
      <formula>10</formula>
    </cfRule>
    <cfRule type="cellIs" dxfId="82" priority="2" operator="between">
      <formula>0</formula>
      <formula>3</formula>
    </cfRule>
    <cfRule type="cellIs" dxfId="81" priority="3" operator="lessThan">
      <formula>3</formula>
    </cfRule>
    <cfRule type="cellIs" dxfId="80" priority="4" operator="lessThan">
      <formula>3</formula>
    </cfRule>
    <cfRule type="cellIs" dxfId="79" priority="5" operator="lessThan">
      <formula>5</formula>
    </cfRule>
    <cfRule type="cellIs" dxfId="78" priority="6" operator="lessThan">
      <formula>10</formula>
    </cfRule>
    <cfRule type="cellIs" dxfId="77" priority="7" operator="between">
      <formula>10</formula>
      <formula>20</formula>
    </cfRule>
    <cfRule type="cellIs" dxfId="76" priority="8" operator="greaterThan">
      <formula>20</formula>
    </cfRule>
    <cfRule type="cellIs" dxfId="75" priority="9" operator="greaterThan">
      <formula>20</formula>
    </cfRule>
    <cfRule type="cellIs" dxfId="74" priority="10" operator="equal">
      <formula>""""""</formula>
    </cfRule>
    <cfRule type="cellIs" dxfId="73" priority="11" operator="between">
      <formula>10</formula>
      <formula>20</formula>
    </cfRule>
    <cfRule type="cellIs" dxfId="72" priority="12" operator="between">
      <formula>10</formula>
      <formula>20</formula>
    </cfRule>
    <cfRule type="cellIs" dxfId="71" priority="13" operator="lessThan">
      <formula>10</formula>
    </cfRule>
    <cfRule type="cellIs" dxfId="70" priority="14" operator="greaterThan">
      <formula>20</formula>
    </cfRule>
  </conditionalFormatting>
  <conditionalFormatting sqref="E11:AN24">
    <cfRule type="cellIs" dxfId="69" priority="71" operator="between">
      <formula>3</formula>
      <formula>10</formula>
    </cfRule>
    <cfRule type="cellIs" dxfId="68" priority="72" operator="between">
      <formula>0</formula>
      <formula>3</formula>
    </cfRule>
    <cfRule type="cellIs" dxfId="67" priority="73" operator="lessThan">
      <formula>3</formula>
    </cfRule>
    <cfRule type="cellIs" dxfId="66" priority="74" operator="lessThan">
      <formula>3</formula>
    </cfRule>
    <cfRule type="cellIs" dxfId="65" priority="75" operator="lessThan">
      <formula>5</formula>
    </cfRule>
    <cfRule type="cellIs" dxfId="64" priority="76" operator="lessThan">
      <formula>10</formula>
    </cfRule>
    <cfRule type="cellIs" dxfId="63" priority="77" operator="between">
      <formula>10</formula>
      <formula>20</formula>
    </cfRule>
    <cfRule type="cellIs" dxfId="62" priority="78" operator="greaterThan">
      <formula>20</formula>
    </cfRule>
    <cfRule type="cellIs" dxfId="61" priority="79" operator="greaterThan">
      <formula>20</formula>
    </cfRule>
    <cfRule type="cellIs" dxfId="60" priority="80" operator="equal">
      <formula>""""""</formula>
    </cfRule>
    <cfRule type="cellIs" dxfId="59" priority="81" operator="between">
      <formula>10</formula>
      <formula>20</formula>
    </cfRule>
    <cfRule type="cellIs" dxfId="58" priority="82" operator="between">
      <formula>10</formula>
      <formula>20</formula>
    </cfRule>
    <cfRule type="cellIs" dxfId="57" priority="83" operator="lessThan">
      <formula>10</formula>
    </cfRule>
    <cfRule type="cellIs" dxfId="56" priority="84" operator="greaterThan">
      <formula>20</formula>
    </cfRule>
  </conditionalFormatting>
  <conditionalFormatting sqref="E26:Z30">
    <cfRule type="cellIs" dxfId="55" priority="57" operator="between">
      <formula>3</formula>
      <formula>10</formula>
    </cfRule>
    <cfRule type="cellIs" dxfId="54" priority="58" operator="between">
      <formula>0</formula>
      <formula>3</formula>
    </cfRule>
    <cfRule type="cellIs" dxfId="53" priority="59" operator="lessThan">
      <formula>3</formula>
    </cfRule>
    <cfRule type="cellIs" dxfId="52" priority="60" operator="lessThan">
      <formula>3</formula>
    </cfRule>
    <cfRule type="cellIs" dxfId="51" priority="61" operator="lessThan">
      <formula>5</formula>
    </cfRule>
    <cfRule type="cellIs" dxfId="50" priority="62" operator="lessThan">
      <formula>10</formula>
    </cfRule>
    <cfRule type="cellIs" dxfId="49" priority="63" operator="between">
      <formula>10</formula>
      <formula>20</formula>
    </cfRule>
    <cfRule type="cellIs" dxfId="48" priority="64" operator="greaterThan">
      <formula>20</formula>
    </cfRule>
    <cfRule type="cellIs" dxfId="47" priority="65" operator="greaterThan">
      <formula>20</formula>
    </cfRule>
    <cfRule type="cellIs" dxfId="46" priority="66" operator="equal">
      <formula>""""""</formula>
    </cfRule>
    <cfRule type="cellIs" dxfId="45" priority="67" operator="between">
      <formula>10</formula>
      <formula>20</formula>
    </cfRule>
    <cfRule type="cellIs" dxfId="44" priority="68" operator="between">
      <formula>10</formula>
      <formula>20</formula>
    </cfRule>
    <cfRule type="cellIs" dxfId="43" priority="69" operator="lessThan">
      <formula>10</formula>
    </cfRule>
    <cfRule type="cellIs" dxfId="42" priority="70" operator="greaterThan">
      <formula>20</formula>
    </cfRule>
  </conditionalFormatting>
  <conditionalFormatting sqref="E32:Z36">
    <cfRule type="cellIs" dxfId="41" priority="43" operator="between">
      <formula>3</formula>
      <formula>10</formula>
    </cfRule>
    <cfRule type="cellIs" dxfId="40" priority="44" operator="between">
      <formula>0</formula>
      <formula>3</formula>
    </cfRule>
    <cfRule type="cellIs" dxfId="39" priority="45" operator="lessThan">
      <formula>3</formula>
    </cfRule>
    <cfRule type="cellIs" dxfId="38" priority="46" operator="lessThan">
      <formula>3</formula>
    </cfRule>
    <cfRule type="cellIs" dxfId="37" priority="47" operator="lessThan">
      <formula>5</formula>
    </cfRule>
    <cfRule type="cellIs" dxfId="36" priority="48" operator="lessThan">
      <formula>10</formula>
    </cfRule>
    <cfRule type="cellIs" dxfId="35" priority="49" operator="between">
      <formula>10</formula>
      <formula>20</formula>
    </cfRule>
    <cfRule type="cellIs" dxfId="34" priority="50" operator="greaterThan">
      <formula>20</formula>
    </cfRule>
    <cfRule type="cellIs" dxfId="33" priority="51" operator="greaterThan">
      <formula>20</formula>
    </cfRule>
    <cfRule type="cellIs" dxfId="32" priority="52" operator="equal">
      <formula>""""""</formula>
    </cfRule>
    <cfRule type="cellIs" dxfId="31" priority="53" operator="between">
      <formula>10</formula>
      <formula>20</formula>
    </cfRule>
    <cfRule type="cellIs" dxfId="30" priority="54" operator="between">
      <formula>10</formula>
      <formula>20</formula>
    </cfRule>
    <cfRule type="cellIs" dxfId="29" priority="55" operator="lessThan">
      <formula>10</formula>
    </cfRule>
    <cfRule type="cellIs" dxfId="28" priority="56" operator="greaterThan">
      <formula>20</formula>
    </cfRule>
  </conditionalFormatting>
  <conditionalFormatting sqref="E38:AN47">
    <cfRule type="cellIs" dxfId="27" priority="29" operator="between">
      <formula>3</formula>
      <formula>10</formula>
    </cfRule>
    <cfRule type="cellIs" dxfId="26" priority="30" operator="between">
      <formula>0</formula>
      <formula>3</formula>
    </cfRule>
    <cfRule type="cellIs" dxfId="25" priority="31" operator="lessThan">
      <formula>3</formula>
    </cfRule>
    <cfRule type="cellIs" dxfId="24" priority="32" operator="lessThan">
      <formula>3</formula>
    </cfRule>
    <cfRule type="cellIs" dxfId="23" priority="33" operator="lessThan">
      <formula>5</formula>
    </cfRule>
    <cfRule type="cellIs" dxfId="22" priority="34" operator="lessThan">
      <formula>10</formula>
    </cfRule>
    <cfRule type="cellIs" dxfId="21" priority="35" operator="between">
      <formula>10</formula>
      <formula>20</formula>
    </cfRule>
    <cfRule type="cellIs" dxfId="20" priority="36" operator="greaterThan">
      <formula>20</formula>
    </cfRule>
    <cfRule type="cellIs" dxfId="19" priority="37" operator="greaterThan">
      <formula>20</formula>
    </cfRule>
    <cfRule type="cellIs" dxfId="18" priority="38" operator="equal">
      <formula>""""""</formula>
    </cfRule>
    <cfRule type="cellIs" dxfId="17" priority="39" operator="between">
      <formula>10</formula>
      <formula>20</formula>
    </cfRule>
    <cfRule type="cellIs" dxfId="16" priority="40" operator="between">
      <formula>10</formula>
      <formula>20</formula>
    </cfRule>
    <cfRule type="cellIs" dxfId="15" priority="41" operator="lessThan">
      <formula>10</formula>
    </cfRule>
    <cfRule type="cellIs" dxfId="14" priority="42" operator="greaterThan">
      <formula>20</formula>
    </cfRule>
  </conditionalFormatting>
  <conditionalFormatting sqref="E49:Z53">
    <cfRule type="cellIs" dxfId="13" priority="15" operator="between">
      <formula>3</formula>
      <formula>10</formula>
    </cfRule>
    <cfRule type="cellIs" dxfId="12" priority="16" operator="between">
      <formula>0</formula>
      <formula>3</formula>
    </cfRule>
    <cfRule type="cellIs" dxfId="11" priority="17" operator="lessThan">
      <formula>3</formula>
    </cfRule>
    <cfRule type="cellIs" dxfId="10" priority="18" operator="lessThan">
      <formula>3</formula>
    </cfRule>
    <cfRule type="cellIs" dxfId="9" priority="19" operator="lessThan">
      <formula>5</formula>
    </cfRule>
    <cfRule type="cellIs" dxfId="8" priority="20" operator="lessThan">
      <formula>10</formula>
    </cfRule>
    <cfRule type="cellIs" dxfId="7" priority="21" operator="between">
      <formula>10</formula>
      <formula>20</formula>
    </cfRule>
    <cfRule type="cellIs" dxfId="6" priority="22" operator="greaterThan">
      <formula>20</formula>
    </cfRule>
    <cfRule type="cellIs" dxfId="5" priority="23" operator="greaterThan">
      <formula>20</formula>
    </cfRule>
    <cfRule type="cellIs" dxfId="4" priority="24" operator="equal">
      <formula>""""""</formula>
    </cfRule>
    <cfRule type="cellIs" dxfId="3" priority="25" operator="between">
      <formula>10</formula>
      <formula>20</formula>
    </cfRule>
    <cfRule type="cellIs" dxfId="2" priority="26" operator="between">
      <formula>10</formula>
      <formula>20</formula>
    </cfRule>
    <cfRule type="cellIs" dxfId="1" priority="27" operator="lessThan">
      <formula>10</formula>
    </cfRule>
    <cfRule type="cellIs" dxfId="0" priority="28" operator="greaterThan">
      <formula>20</formula>
    </cfRule>
  </conditionalFormatting>
  <pageMargins left="0.7" right="0.7" top="0.75" bottom="0.75" header="0.3" footer="0.3"/>
  <pageSetup paperSize="9" orientation="portrait" r:id="rId1"/>
  <ignoredErrors>
    <ignoredError sqref="Q10 H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Recio Lisardo, ES</dc:creator>
  <cp:lastModifiedBy>Recio Lisardo, ES</cp:lastModifiedBy>
  <dcterms:created xsi:type="dcterms:W3CDTF">2020-03-26T10:58:47Z</dcterms:created>
  <dcterms:modified xsi:type="dcterms:W3CDTF">2020-03-26T15:53:35Z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864980461</vt:i4>
  </property>
  <property fmtid="{D5CDD505-2E9C-101B-9397-08002B2CF9AE}" pid="3" name="_NewReviewCycle">
    <vt:lpwstr/>
  </property>
  <property fmtid="{D5CDD505-2E9C-101B-9397-08002B2CF9AE}" pid="4" name="_EmailSubject">
    <vt:lpwstr>Artículo de amortización de todas las secciones de Afumex Class 1000 V (AS)</vt:lpwstr>
  </property>
  <property fmtid="{D5CDD505-2E9C-101B-9397-08002B2CF9AE}" pid="5" name="_AuthorEmail">
    <vt:lpwstr>lisardo.recio@prysmiangroup.com</vt:lpwstr>
  </property>
  <property fmtid="{D5CDD505-2E9C-101B-9397-08002B2CF9AE}" pid="6" name="_AuthorEmailDisplayName">
    <vt:lpwstr>Recio Lisardo, ES</vt:lpwstr>
  </property>
</Properties>
</file>